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81E" lockStructure="1"/>
  <bookViews>
    <workbookView xWindow="240" yWindow="75" windowWidth="11700" windowHeight="8100"/>
  </bookViews>
  <sheets>
    <sheet name="特休計算" sheetId="1" r:id="rId1"/>
    <sheet name="聯絡我們" sheetId="2" r:id="rId2"/>
  </sheets>
  <calcPr calcId="145621"/>
</workbook>
</file>

<file path=xl/calcChain.xml><?xml version="1.0" encoding="utf-8"?>
<calcChain xmlns="http://schemas.openxmlformats.org/spreadsheetml/2006/main">
  <c r="C16" i="1" l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D13" i="1"/>
  <c r="E16" i="1" l="1"/>
  <c r="D7" i="1"/>
  <c r="E12" i="1"/>
  <c r="E15" i="1"/>
  <c r="F16" i="1"/>
  <c r="D16" i="1"/>
  <c r="F15" i="1"/>
  <c r="D15" i="1"/>
  <c r="F9" i="1"/>
  <c r="D11" i="1"/>
  <c r="F8" i="1"/>
  <c r="E10" i="1"/>
  <c r="D8" i="1"/>
  <c r="E6" i="1"/>
  <c r="E7" i="1"/>
  <c r="E8" i="1"/>
  <c r="F12" i="1"/>
  <c r="F13" i="1"/>
  <c r="D9" i="1"/>
  <c r="D12" i="1"/>
  <c r="F14" i="1"/>
  <c r="E11" i="1"/>
  <c r="F7" i="1"/>
  <c r="D6" i="1"/>
  <c r="E9" i="1"/>
  <c r="D10" i="1"/>
  <c r="E13" i="1"/>
  <c r="D14" i="1"/>
  <c r="F6" i="1"/>
  <c r="F10" i="1"/>
  <c r="F11" i="1"/>
  <c r="E14" i="1"/>
  <c r="E5" i="1" l="1"/>
  <c r="F5" i="1"/>
  <c r="D5" i="1"/>
</calcChain>
</file>

<file path=xl/sharedStrings.xml><?xml version="1.0" encoding="utf-8"?>
<sst xmlns="http://schemas.openxmlformats.org/spreadsheetml/2006/main" count="16" uniqueCount="16">
  <si>
    <t>特休天數</t>
    <phoneticPr fontId="2" type="noConversion"/>
  </si>
  <si>
    <t>到職日</t>
    <phoneticPr fontId="2" type="noConversion"/>
  </si>
  <si>
    <t>  請休年度</t>
    <phoneticPr fontId="2" type="noConversion"/>
  </si>
  <si>
    <t>起</t>
    <phoneticPr fontId="2" type="noConversion"/>
  </si>
  <si>
    <t>訖</t>
    <phoneticPr fontId="2" type="noConversion"/>
  </si>
  <si>
    <t>年資(年)</t>
    <phoneticPr fontId="2" type="noConversion"/>
  </si>
  <si>
    <t>計算基準日</t>
    <phoneticPr fontId="2" type="noConversion"/>
  </si>
  <si>
    <t>工作年資</t>
    <phoneticPr fontId="2" type="noConversion"/>
  </si>
  <si>
    <t>年</t>
    <phoneticPr fontId="2" type="noConversion"/>
  </si>
  <si>
    <t>月</t>
    <phoneticPr fontId="2" type="noConversion"/>
  </si>
  <si>
    <t>應有
特休日數</t>
    <phoneticPr fontId="2" type="noConversion"/>
  </si>
  <si>
    <t>若您個人或公司對學習EXCEL有興趣，請與我們聯絡！謝謝！</t>
    <phoneticPr fontId="7" type="noConversion"/>
  </si>
  <si>
    <t xml:space="preserve">E-MAIL: </t>
    <phoneticPr fontId="7" type="noConversion"/>
  </si>
  <si>
    <t>erwin.ho@hr-skc.com.tw</t>
    <phoneticPr fontId="7" type="noConversion"/>
  </si>
  <si>
    <t>http://goo.gl/forms/bqG5MuhqJt</t>
    <phoneticPr fontId="7" type="noConversion"/>
  </si>
  <si>
    <r>
      <rPr>
        <i/>
        <sz val="10"/>
        <color theme="0" tint="-0.34998626667073579"/>
        <rFont val="新細明體"/>
        <family val="1"/>
        <charset val="136"/>
      </rPr>
      <t>檔案設計</t>
    </r>
    <r>
      <rPr>
        <i/>
        <sz val="10"/>
        <color theme="0" tint="-0.34998626667073579"/>
        <rFont val="Arial"/>
        <family val="2"/>
      </rPr>
      <t>:Erwin Ho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</si>
</sst>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微軟正黑體"/>
      <family val="2"/>
      <charset val="136"/>
    </font>
    <font>
      <sz val="16"/>
      <name val="Arial"/>
      <family val="2"/>
    </font>
    <font>
      <sz val="14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12"/>
      <color rgb="FFC00000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b/>
      <u/>
      <sz val="12"/>
      <color rgb="FFC00000"/>
      <name val="微軟正黑體"/>
      <family val="2"/>
      <charset val="136"/>
    </font>
    <font>
      <u/>
      <sz val="12"/>
      <color theme="10"/>
      <name val="Arial"/>
      <family val="2"/>
    </font>
    <font>
      <i/>
      <sz val="10"/>
      <color theme="0" tint="-0.34998626667073579"/>
      <name val="Arial"/>
      <family val="2"/>
    </font>
    <font>
      <i/>
      <sz val="10"/>
      <color theme="0" tint="-0.34998626667073579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2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Continuous" vertical="center"/>
    </xf>
    <xf numFmtId="14" fontId="5" fillId="2" borderId="1" xfId="0" applyNumberFormat="1" applyFont="1" applyFill="1" applyBorder="1" applyAlignment="1">
      <alignment horizontal="centerContinuous" vertical="center"/>
    </xf>
    <xf numFmtId="14" fontId="5" fillId="3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1" xfId="1" applyNumberFormat="1" applyFont="1" applyBorder="1" applyAlignment="1" applyProtection="1">
      <alignment horizontal="center" vertical="center"/>
      <protection hidden="1"/>
    </xf>
    <xf numFmtId="1" fontId="5" fillId="0" borderId="1" xfId="0" applyNumberFormat="1" applyFont="1" applyBorder="1" applyAlignment="1" applyProtection="1">
      <alignment horizontal="center" vertical="center"/>
      <protection hidden="1"/>
    </xf>
    <xf numFmtId="14" fontId="5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2" applyFont="1">
      <alignment vertical="center"/>
    </xf>
    <xf numFmtId="0" fontId="11" fillId="0" borderId="0" xfId="2" applyFont="1">
      <alignment vertical="center"/>
    </xf>
    <xf numFmtId="0" fontId="6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 applyProtection="1">
      <alignment horizontal="center" vertical="center"/>
      <protection locked="0"/>
    </xf>
  </cellXfs>
  <cellStyles count="3">
    <cellStyle name="一般" xfId="0" builtinId="0"/>
    <cellStyle name="千分位" xfId="1" builtinId="3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goo.gl/forms/bqG5MuhqJ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95250</xdr:rowOff>
    </xdr:from>
    <xdr:ext cx="1441420" cy="323850"/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2609850"/>
          <a:ext cx="1441420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zh-TW" altLang="en-US" sz="1400" b="1">
              <a:solidFill>
                <a:srgbClr val="C00000"/>
              </a:solidFill>
              <a:latin typeface="微軟正黑體" pitchFamily="34" charset="-120"/>
              <a:ea typeface="微軟正黑體" pitchFamily="34" charset="-120"/>
            </a:rPr>
            <a:t>上課需求問卷：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erwin.ho@hr-skc.com.tw" TargetMode="External"/><Relationship Id="rId1" Type="http://schemas.openxmlformats.org/officeDocument/2006/relationships/hyperlink" Target="http://goo.gl/forms/bqG5MuhqJ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E6" sqref="E6"/>
    </sheetView>
  </sheetViews>
  <sheetFormatPr defaultRowHeight="20.25"/>
  <cols>
    <col min="1" max="1" width="14.75" style="2" customWidth="1"/>
    <col min="2" max="3" width="12" style="2" customWidth="1"/>
    <col min="4" max="4" width="13.75" style="2" customWidth="1"/>
    <col min="5" max="5" width="15.875" style="1" customWidth="1"/>
    <col min="6" max="6" width="15.875" style="2" customWidth="1"/>
    <col min="8" max="8" width="12.75" style="4" customWidth="1"/>
    <col min="9" max="9" width="14.125" style="4" bestFit="1" customWidth="1"/>
  </cols>
  <sheetData>
    <row r="1" spans="1:9" ht="21">
      <c r="A1" s="20" t="s">
        <v>6</v>
      </c>
      <c r="B1" s="25">
        <v>42736</v>
      </c>
      <c r="C1" s="25"/>
      <c r="H1" s="5" t="s">
        <v>5</v>
      </c>
      <c r="I1" s="5" t="s">
        <v>0</v>
      </c>
    </row>
    <row r="2" spans="1:9">
      <c r="H2" s="3">
        <v>0</v>
      </c>
      <c r="I2" s="21">
        <v>0</v>
      </c>
    </row>
    <row r="3" spans="1:9">
      <c r="A3" s="22" t="s">
        <v>1</v>
      </c>
      <c r="B3" s="8" t="s">
        <v>7</v>
      </c>
      <c r="C3" s="9"/>
      <c r="D3" s="23" t="s">
        <v>10</v>
      </c>
      <c r="E3" s="22" t="s">
        <v>2</v>
      </c>
      <c r="F3" s="22"/>
      <c r="H3" s="3">
        <v>0.5</v>
      </c>
      <c r="I3" s="21">
        <v>3</v>
      </c>
    </row>
    <row r="4" spans="1:9">
      <c r="A4" s="22"/>
      <c r="B4" s="6" t="s">
        <v>8</v>
      </c>
      <c r="C4" s="7" t="s">
        <v>9</v>
      </c>
      <c r="D4" s="24"/>
      <c r="E4" s="7" t="s">
        <v>3</v>
      </c>
      <c r="F4" s="7" t="s">
        <v>4</v>
      </c>
      <c r="H4" s="3">
        <v>1</v>
      </c>
      <c r="I4" s="21">
        <v>7</v>
      </c>
    </row>
    <row r="5" spans="1:9">
      <c r="A5" s="10">
        <v>42644</v>
      </c>
      <c r="B5" s="11">
        <f>DATEDIF(A5,$B$1,"y")</f>
        <v>0</v>
      </c>
      <c r="C5" s="11">
        <f>DATEDIF(A5,$B$1,"ym")</f>
        <v>3</v>
      </c>
      <c r="D5" s="12">
        <f t="shared" ref="D5:D16" si="0">IF(B5&gt;=25,30,VLOOKUP(IF(AND(B5=0,C5&gt;=6),0.5,B5),H:I,2,0))</f>
        <v>0</v>
      </c>
      <c r="E5" s="13">
        <f t="shared" ref="E5:E16" si="1">IF((B5*12+C5)&lt;6, A5,IF((B5*12+C5)&gt;=12,EDATE(A5,B5*12),EDATE(A5,6)))</f>
        <v>42644</v>
      </c>
      <c r="F5" s="13">
        <f t="shared" ref="F5:F16" si="2">IF((B5*12+C5)&lt;6, EDATE(A5,6)-1,IF((B5*12+C5)&gt;=12,EDATE(A5,(B5+1)*12)-1,EDATE(A5,12)-1))</f>
        <v>42825</v>
      </c>
      <c r="H5" s="3">
        <v>2</v>
      </c>
      <c r="I5" s="21">
        <v>10</v>
      </c>
    </row>
    <row r="6" spans="1:9">
      <c r="A6" s="10">
        <v>42552</v>
      </c>
      <c r="B6" s="11">
        <f t="shared" ref="B6:B16" si="3">DATEDIF(A6,$B$1,"y")</f>
        <v>0</v>
      </c>
      <c r="C6" s="11">
        <f t="shared" ref="C6:C16" si="4">DATEDIF(A6,$B$1,"ym")</f>
        <v>6</v>
      </c>
      <c r="D6" s="12">
        <f t="shared" si="0"/>
        <v>3</v>
      </c>
      <c r="E6" s="13">
        <f t="shared" si="1"/>
        <v>42736</v>
      </c>
      <c r="F6" s="13">
        <f t="shared" si="2"/>
        <v>42916</v>
      </c>
      <c r="H6" s="3">
        <v>3</v>
      </c>
      <c r="I6" s="21">
        <v>14</v>
      </c>
    </row>
    <row r="7" spans="1:9">
      <c r="A7" s="10">
        <v>42370</v>
      </c>
      <c r="B7" s="11">
        <f t="shared" si="3"/>
        <v>1</v>
      </c>
      <c r="C7" s="11">
        <f t="shared" si="4"/>
        <v>0</v>
      </c>
      <c r="D7" s="12">
        <f t="shared" si="0"/>
        <v>7</v>
      </c>
      <c r="E7" s="13">
        <f t="shared" si="1"/>
        <v>42736</v>
      </c>
      <c r="F7" s="13">
        <f t="shared" si="2"/>
        <v>43100</v>
      </c>
      <c r="H7" s="3">
        <v>4</v>
      </c>
      <c r="I7" s="21">
        <v>14</v>
      </c>
    </row>
    <row r="8" spans="1:9">
      <c r="A8" s="10">
        <v>42005</v>
      </c>
      <c r="B8" s="11">
        <f t="shared" si="3"/>
        <v>2</v>
      </c>
      <c r="C8" s="11">
        <f t="shared" si="4"/>
        <v>0</v>
      </c>
      <c r="D8" s="12">
        <f t="shared" si="0"/>
        <v>10</v>
      </c>
      <c r="E8" s="13">
        <f t="shared" si="1"/>
        <v>42736</v>
      </c>
      <c r="F8" s="13">
        <f t="shared" si="2"/>
        <v>43100</v>
      </c>
      <c r="H8" s="3">
        <v>5</v>
      </c>
      <c r="I8" s="21">
        <v>15</v>
      </c>
    </row>
    <row r="9" spans="1:9">
      <c r="A9" s="10">
        <v>41640</v>
      </c>
      <c r="B9" s="11">
        <f t="shared" si="3"/>
        <v>3</v>
      </c>
      <c r="C9" s="11">
        <f t="shared" si="4"/>
        <v>0</v>
      </c>
      <c r="D9" s="12">
        <f t="shared" si="0"/>
        <v>14</v>
      </c>
      <c r="E9" s="13">
        <f t="shared" si="1"/>
        <v>42736</v>
      </c>
      <c r="F9" s="13">
        <f t="shared" si="2"/>
        <v>43100</v>
      </c>
      <c r="H9" s="3">
        <v>6</v>
      </c>
      <c r="I9" s="21">
        <v>15</v>
      </c>
    </row>
    <row r="10" spans="1:9">
      <c r="A10" s="10">
        <v>41275</v>
      </c>
      <c r="B10" s="11">
        <f t="shared" si="3"/>
        <v>4</v>
      </c>
      <c r="C10" s="11">
        <f t="shared" si="4"/>
        <v>0</v>
      </c>
      <c r="D10" s="12">
        <f t="shared" si="0"/>
        <v>14</v>
      </c>
      <c r="E10" s="13">
        <f t="shared" si="1"/>
        <v>42736</v>
      </c>
      <c r="F10" s="13">
        <f t="shared" si="2"/>
        <v>43100</v>
      </c>
      <c r="H10" s="3">
        <v>7</v>
      </c>
      <c r="I10" s="21">
        <v>15</v>
      </c>
    </row>
    <row r="11" spans="1:9">
      <c r="A11" s="10">
        <v>40909</v>
      </c>
      <c r="B11" s="11">
        <f t="shared" si="3"/>
        <v>5</v>
      </c>
      <c r="C11" s="11">
        <f t="shared" si="4"/>
        <v>0</v>
      </c>
      <c r="D11" s="12">
        <f t="shared" si="0"/>
        <v>15</v>
      </c>
      <c r="E11" s="13">
        <f t="shared" si="1"/>
        <v>42736</v>
      </c>
      <c r="F11" s="13">
        <f t="shared" si="2"/>
        <v>43100</v>
      </c>
      <c r="H11" s="3">
        <v>8</v>
      </c>
      <c r="I11" s="21">
        <v>15</v>
      </c>
    </row>
    <row r="12" spans="1:9">
      <c r="A12" s="10">
        <v>40544</v>
      </c>
      <c r="B12" s="11">
        <f t="shared" si="3"/>
        <v>6</v>
      </c>
      <c r="C12" s="11">
        <f t="shared" si="4"/>
        <v>0</v>
      </c>
      <c r="D12" s="12">
        <f t="shared" si="0"/>
        <v>15</v>
      </c>
      <c r="E12" s="13">
        <f t="shared" si="1"/>
        <v>42736</v>
      </c>
      <c r="F12" s="13">
        <f t="shared" si="2"/>
        <v>43100</v>
      </c>
      <c r="H12" s="3">
        <v>9</v>
      </c>
      <c r="I12" s="21">
        <v>15</v>
      </c>
    </row>
    <row r="13" spans="1:9">
      <c r="A13" s="10">
        <v>40179</v>
      </c>
      <c r="B13" s="11">
        <f t="shared" si="3"/>
        <v>7</v>
      </c>
      <c r="C13" s="11">
        <f t="shared" si="4"/>
        <v>0</v>
      </c>
      <c r="D13" s="12">
        <f t="shared" si="0"/>
        <v>15</v>
      </c>
      <c r="E13" s="13">
        <f t="shared" si="1"/>
        <v>42736</v>
      </c>
      <c r="F13" s="13">
        <f t="shared" si="2"/>
        <v>43100</v>
      </c>
      <c r="H13" s="3">
        <v>10</v>
      </c>
      <c r="I13" s="21">
        <v>16</v>
      </c>
    </row>
    <row r="14" spans="1:9">
      <c r="A14" s="10">
        <v>39814</v>
      </c>
      <c r="B14" s="11">
        <f t="shared" si="3"/>
        <v>8</v>
      </c>
      <c r="C14" s="11">
        <f t="shared" si="4"/>
        <v>0</v>
      </c>
      <c r="D14" s="12">
        <f t="shared" si="0"/>
        <v>15</v>
      </c>
      <c r="E14" s="13">
        <f t="shared" si="1"/>
        <v>42736</v>
      </c>
      <c r="F14" s="13">
        <f t="shared" si="2"/>
        <v>43100</v>
      </c>
      <c r="H14" s="3">
        <v>11</v>
      </c>
      <c r="I14" s="21">
        <v>17</v>
      </c>
    </row>
    <row r="15" spans="1:9">
      <c r="A15" s="10">
        <v>33970</v>
      </c>
      <c r="B15" s="11">
        <f t="shared" si="3"/>
        <v>24</v>
      </c>
      <c r="C15" s="11">
        <f t="shared" si="4"/>
        <v>0</v>
      </c>
      <c r="D15" s="12">
        <f t="shared" si="0"/>
        <v>30</v>
      </c>
      <c r="E15" s="13">
        <f t="shared" si="1"/>
        <v>42736</v>
      </c>
      <c r="F15" s="13">
        <f t="shared" si="2"/>
        <v>43100</v>
      </c>
      <c r="H15" s="3">
        <v>12</v>
      </c>
      <c r="I15" s="21">
        <v>18</v>
      </c>
    </row>
    <row r="16" spans="1:9">
      <c r="A16" s="10">
        <v>33604</v>
      </c>
      <c r="B16" s="11">
        <f t="shared" si="3"/>
        <v>25</v>
      </c>
      <c r="C16" s="11">
        <f t="shared" si="4"/>
        <v>0</v>
      </c>
      <c r="D16" s="12">
        <f t="shared" si="0"/>
        <v>30</v>
      </c>
      <c r="E16" s="13">
        <f t="shared" si="1"/>
        <v>42736</v>
      </c>
      <c r="F16" s="13">
        <f t="shared" si="2"/>
        <v>43100</v>
      </c>
      <c r="H16" s="3">
        <v>13</v>
      </c>
      <c r="I16" s="21">
        <v>19</v>
      </c>
    </row>
    <row r="17" spans="1:9">
      <c r="H17" s="3">
        <v>14</v>
      </c>
      <c r="I17" s="21">
        <v>20</v>
      </c>
    </row>
    <row r="18" spans="1:9">
      <c r="A18" s="19" t="s">
        <v>15</v>
      </c>
      <c r="H18" s="3">
        <v>15</v>
      </c>
      <c r="I18" s="21">
        <v>21</v>
      </c>
    </row>
    <row r="19" spans="1:9">
      <c r="H19" s="3">
        <v>16</v>
      </c>
      <c r="I19" s="21">
        <v>22</v>
      </c>
    </row>
    <row r="20" spans="1:9">
      <c r="H20" s="3">
        <v>17</v>
      </c>
      <c r="I20" s="21">
        <v>23</v>
      </c>
    </row>
    <row r="21" spans="1:9">
      <c r="H21" s="3">
        <v>18</v>
      </c>
      <c r="I21" s="21">
        <v>24</v>
      </c>
    </row>
    <row r="22" spans="1:9">
      <c r="H22" s="3">
        <v>19</v>
      </c>
      <c r="I22" s="21">
        <v>25</v>
      </c>
    </row>
    <row r="23" spans="1:9">
      <c r="H23" s="3">
        <v>20</v>
      </c>
      <c r="I23" s="21">
        <v>26</v>
      </c>
    </row>
    <row r="24" spans="1:9">
      <c r="H24" s="3">
        <v>21</v>
      </c>
      <c r="I24" s="21">
        <v>27</v>
      </c>
    </row>
    <row r="25" spans="1:9">
      <c r="H25" s="3">
        <v>22</v>
      </c>
      <c r="I25" s="21">
        <v>28</v>
      </c>
    </row>
    <row r="26" spans="1:9">
      <c r="H26" s="3">
        <v>23</v>
      </c>
      <c r="I26" s="21">
        <v>29</v>
      </c>
    </row>
    <row r="27" spans="1:9">
      <c r="H27" s="3">
        <v>24</v>
      </c>
      <c r="I27" s="21">
        <v>30</v>
      </c>
    </row>
    <row r="28" spans="1:9">
      <c r="H28" s="3">
        <v>25</v>
      </c>
      <c r="I28" s="21">
        <v>30</v>
      </c>
    </row>
  </sheetData>
  <sheetProtection password="AA9A" sheet="1" objects="1" scenarios="1"/>
  <mergeCells count="4">
    <mergeCell ref="A3:A4"/>
    <mergeCell ref="D3:D4"/>
    <mergeCell ref="E3:F3"/>
    <mergeCell ref="B1:C1"/>
  </mergeCells>
  <phoneticPr fontId="2" type="noConversion"/>
  <dataValidations count="1">
    <dataValidation type="date" showInputMessage="1" showErrorMessage="1" sqref="B1 A5:A16">
      <formula1>TODAY()-365*65</formula1>
      <formula2>TODAY()+3650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showGridLines="0" workbookViewId="0">
      <selection activeCell="A2" sqref="A2"/>
    </sheetView>
  </sheetViews>
  <sheetFormatPr defaultRowHeight="16.5"/>
  <cols>
    <col min="1" max="1" width="12" customWidth="1"/>
  </cols>
  <sheetData>
    <row r="1" spans="1:9">
      <c r="A1" s="14" t="s">
        <v>11</v>
      </c>
      <c r="B1" s="15"/>
      <c r="C1" s="15"/>
      <c r="D1" s="15"/>
      <c r="E1" s="15"/>
      <c r="F1" s="15"/>
      <c r="G1" s="15"/>
      <c r="H1" s="15"/>
      <c r="I1" s="15"/>
    </row>
    <row r="2" spans="1:9">
      <c r="A2" s="18" t="s">
        <v>12</v>
      </c>
      <c r="B2" s="16" t="s">
        <v>13</v>
      </c>
      <c r="C2" s="14"/>
      <c r="F2" s="14"/>
      <c r="G2" s="14"/>
    </row>
    <row r="4" spans="1:9">
      <c r="C4" s="17" t="s">
        <v>14</v>
      </c>
    </row>
  </sheetData>
  <sheetProtection password="AA9A" sheet="1" objects="1" scenarios="1"/>
  <phoneticPr fontId="2" type="noConversion"/>
  <hyperlinks>
    <hyperlink ref="C4" r:id="rId1"/>
    <hyperlink ref="B2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特休計算</vt:lpstr>
      <vt:lpstr>聯絡我們</vt:lpstr>
    </vt:vector>
  </TitlesOfParts>
  <Company>TFN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何東旭</dc:creator>
  <cp:lastModifiedBy>emily.hsia (夏國安 - Getac)</cp:lastModifiedBy>
  <dcterms:created xsi:type="dcterms:W3CDTF">2007-10-19T09:32:21Z</dcterms:created>
  <dcterms:modified xsi:type="dcterms:W3CDTF">2016-12-07T01:49:17Z</dcterms:modified>
</cp:coreProperties>
</file>