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說明頁" sheetId="3" r:id="rId1"/>
    <sheet name="月薪制加班費計算" sheetId="1" r:id="rId2"/>
    <sheet name="部分工時制加班費計算" sheetId="2" r:id="rId3"/>
  </sheets>
  <calcPr calcId="152511"/>
</workbook>
</file>

<file path=xl/calcChain.xml><?xml version="1.0" encoding="utf-8"?>
<calcChain xmlns="http://schemas.openxmlformats.org/spreadsheetml/2006/main">
  <c r="S5" i="2" l="1"/>
  <c r="S6" i="2"/>
  <c r="S7" i="2"/>
  <c r="S8" i="2"/>
  <c r="S9" i="2"/>
  <c r="S10" i="2"/>
  <c r="S11" i="2"/>
  <c r="S12" i="2"/>
  <c r="S13" i="2"/>
  <c r="S14" i="2"/>
  <c r="S4" i="2"/>
  <c r="S3" i="2"/>
  <c r="D5" i="1" l="1"/>
  <c r="I11" i="2"/>
  <c r="I12" i="2"/>
  <c r="I13" i="2"/>
  <c r="I14" i="2"/>
  <c r="J3" i="2"/>
  <c r="T4" i="2" l="1"/>
  <c r="T5" i="2"/>
  <c r="T6" i="2"/>
  <c r="T7" i="2"/>
  <c r="T8" i="2"/>
  <c r="T9" i="2"/>
  <c r="T10" i="2"/>
  <c r="T11" i="2"/>
  <c r="T12" i="2"/>
  <c r="T13" i="2"/>
  <c r="T14" i="2"/>
  <c r="T3" i="2"/>
  <c r="J4" i="2"/>
  <c r="J5" i="2"/>
  <c r="J6" i="2"/>
  <c r="J7" i="2"/>
  <c r="J8" i="2"/>
  <c r="J9" i="2"/>
  <c r="J10" i="2"/>
  <c r="J11" i="2"/>
  <c r="J12" i="2"/>
  <c r="J13" i="2"/>
  <c r="J14" i="2"/>
  <c r="O4" i="2"/>
  <c r="O5" i="2"/>
  <c r="O6" i="2"/>
  <c r="O7" i="2"/>
  <c r="O8" i="2"/>
  <c r="O9" i="2"/>
  <c r="O10" i="2"/>
  <c r="O11" i="2"/>
  <c r="O12" i="2"/>
  <c r="O13" i="2"/>
  <c r="O14" i="2"/>
  <c r="O3" i="2"/>
  <c r="Y7" i="2" l="1"/>
  <c r="Y10" i="2"/>
  <c r="Y9" i="2"/>
  <c r="Y8" i="2"/>
  <c r="Y6" i="2"/>
  <c r="Y5" i="2"/>
  <c r="Y4" i="2"/>
  <c r="Y3" i="2"/>
  <c r="Y13" i="2" l="1"/>
  <c r="N13" i="2"/>
  <c r="X14" i="2"/>
  <c r="X13" i="2"/>
  <c r="X12" i="2"/>
  <c r="Y14" i="2"/>
  <c r="Y12" i="2"/>
  <c r="Y11" i="2"/>
  <c r="X11" i="2"/>
  <c r="X4" i="2"/>
  <c r="X5" i="2"/>
  <c r="X6" i="2"/>
  <c r="X7" i="2"/>
  <c r="X8" i="2"/>
  <c r="X9" i="2"/>
  <c r="X10" i="2"/>
  <c r="X3" i="2"/>
  <c r="N14" i="2"/>
  <c r="N12" i="2"/>
  <c r="N11" i="2"/>
  <c r="N15" i="2" s="1"/>
  <c r="D11" i="2"/>
  <c r="D12" i="2"/>
  <c r="D13" i="2"/>
  <c r="D14" i="2"/>
  <c r="E14" i="2"/>
  <c r="E13" i="2"/>
  <c r="E12" i="2"/>
  <c r="E11" i="2"/>
  <c r="E10" i="2"/>
  <c r="E9" i="2"/>
  <c r="E8" i="2"/>
  <c r="E7" i="2"/>
  <c r="E6" i="2"/>
  <c r="E5" i="2"/>
  <c r="E4" i="2"/>
  <c r="E3" i="2"/>
  <c r="X15" i="2" l="1"/>
  <c r="I15" i="2"/>
  <c r="S15" i="2"/>
  <c r="E15" i="2"/>
  <c r="Y15" i="2"/>
  <c r="D15" i="2"/>
  <c r="J15" i="2"/>
  <c r="O15" i="2"/>
  <c r="T15" i="2"/>
  <c r="H21" i="1"/>
  <c r="L3" i="1" l="1"/>
  <c r="L11" i="1"/>
  <c r="T7" i="1"/>
  <c r="T3" i="1"/>
  <c r="L9" i="1"/>
  <c r="L5" i="1"/>
  <c r="P8" i="1"/>
  <c r="P11" i="1"/>
  <c r="T14" i="1"/>
  <c r="L10" i="1"/>
  <c r="P14" i="1"/>
  <c r="L14" i="1"/>
  <c r="T10" i="1"/>
  <c r="T6" i="1"/>
  <c r="P4" i="1"/>
  <c r="L8" i="1"/>
  <c r="L4" i="1"/>
  <c r="P7" i="1"/>
  <c r="P12" i="1"/>
  <c r="T13" i="1"/>
  <c r="P9" i="1"/>
  <c r="L13" i="1"/>
  <c r="T9" i="1"/>
  <c r="T5" i="1"/>
  <c r="P3" i="1"/>
  <c r="L7" i="1"/>
  <c r="P10" i="1"/>
  <c r="P6" i="1"/>
  <c r="P13" i="1"/>
  <c r="T12" i="1"/>
  <c r="P5" i="1"/>
  <c r="L12" i="1"/>
  <c r="T8" i="1"/>
  <c r="T4" i="1"/>
  <c r="L6" i="1"/>
  <c r="T11" i="1"/>
  <c r="H14" i="1"/>
  <c r="H4" i="1"/>
  <c r="H8" i="1"/>
  <c r="H13" i="1"/>
  <c r="H5" i="1"/>
  <c r="H9" i="1"/>
  <c r="H12" i="1"/>
  <c r="H6" i="1"/>
  <c r="H10" i="1"/>
  <c r="H11" i="1"/>
  <c r="H7" i="1"/>
  <c r="H3" i="1"/>
  <c r="D12" i="1"/>
  <c r="D8" i="1"/>
  <c r="D4" i="1"/>
  <c r="D6" i="1"/>
  <c r="D3" i="1"/>
  <c r="D13" i="1"/>
  <c r="D9" i="1"/>
  <c r="D10" i="1"/>
  <c r="D7" i="1"/>
  <c r="D14" i="1"/>
  <c r="D11" i="1"/>
  <c r="H15" i="1" l="1"/>
  <c r="D15" i="1"/>
  <c r="T15" i="1"/>
  <c r="P15" i="1"/>
  <c r="L15" i="1"/>
</calcChain>
</file>

<file path=xl/sharedStrings.xml><?xml version="1.0" encoding="utf-8"?>
<sst xmlns="http://schemas.openxmlformats.org/spreadsheetml/2006/main" count="115" uniqueCount="57">
  <si>
    <t>時數</t>
    <phoneticPr fontId="1" type="noConversion"/>
  </si>
  <si>
    <t>加班費</t>
    <phoneticPr fontId="1" type="noConversion"/>
  </si>
  <si>
    <t>合計</t>
    <phoneticPr fontId="1" type="noConversion"/>
  </si>
  <si>
    <t>休息日</t>
    <phoneticPr fontId="1" type="noConversion"/>
  </si>
  <si>
    <t>例假日非法版</t>
    <phoneticPr fontId="1" type="noConversion"/>
  </si>
  <si>
    <t>例假日合法版</t>
    <phoneticPr fontId="1" type="noConversion"/>
  </si>
  <si>
    <t>國定假日</t>
    <phoneticPr fontId="1" type="noConversion"/>
  </si>
  <si>
    <t>延長
工時</t>
    <phoneticPr fontId="1" type="noConversion"/>
  </si>
  <si>
    <t>出勤
狀況</t>
    <phoneticPr fontId="1" type="noConversion"/>
  </si>
  <si>
    <t>平日</t>
    <phoneticPr fontId="1" type="noConversion"/>
  </si>
  <si>
    <t>加班未滿8小時也給一日薪
因天災事故，需通報主管機關並補給一天休假</t>
    <phoneticPr fontId="1" type="noConversion"/>
  </si>
  <si>
    <t>加班未滿8小時也給一日薪</t>
    <phoneticPr fontId="1" type="noConversion"/>
  </si>
  <si>
    <t>加班未滿四小時以四小時計</t>
    <phoneticPr fontId="1" type="noConversion"/>
  </si>
  <si>
    <t>正常工時</t>
    <phoneticPr fontId="1" type="noConversion"/>
  </si>
  <si>
    <t>延長工時，加班需多給1</t>
    <phoneticPr fontId="1" type="noConversion"/>
  </si>
  <si>
    <t>月薪</t>
    <phoneticPr fontId="1" type="noConversion"/>
  </si>
  <si>
    <t>時薪</t>
    <phoneticPr fontId="1" type="noConversion"/>
  </si>
  <si>
    <t>每日工作時間不得超過十二小時</t>
  </si>
  <si>
    <t>說明</t>
    <phoneticPr fontId="1" type="noConversion"/>
  </si>
  <si>
    <t>本薪</t>
    <phoneticPr fontId="1" type="noConversion"/>
  </si>
  <si>
    <t>延長工時，加班需多給時薪</t>
    <phoneticPr fontId="1" type="noConversion"/>
  </si>
  <si>
    <t>加班未滿四小時以四小時計
例假日及休息日薪資已折入本薪中，加班不需另給本薪</t>
    <phoneticPr fontId="1" type="noConversion"/>
  </si>
  <si>
    <t>工時
設定</t>
    <phoneticPr fontId="1" type="noConversion"/>
  </si>
  <si>
    <t>勞基法32條
財政部74/5/29台財稅第16713號函
財政部69/6/12台財稅第34657號函
（按月定額給付之加班費屬津貼不得免稅）</t>
    <phoneticPr fontId="1" type="noConversion"/>
  </si>
  <si>
    <t>行政院勞工委員會87/9/14台87勞動二字第039675號函
財政部74/5/29台財稅第16713號函</t>
    <phoneticPr fontId="1" type="noConversion"/>
  </si>
  <si>
    <t>勞基法36條、24條
財政部74/5/29台財稅第16713號函</t>
    <phoneticPr fontId="1" type="noConversion"/>
  </si>
  <si>
    <t>勞基法40條
91/3/6勞動二字第0910010425號令
行政院勞工委員會83/2/21台83勞動一字第102498號函
財政部74/11/13台財稅第24778號函</t>
    <phoneticPr fontId="1" type="noConversion"/>
  </si>
  <si>
    <t>勞基法32條、40條
91/3/6勞動二字第0910010425號令
財政部74/5/29台財稅第16713號函
勞基法79條，罰2-100萬</t>
    <phoneticPr fontId="1" type="noConversion"/>
  </si>
  <si>
    <t>工作日</t>
    <phoneticPr fontId="1" type="noConversion"/>
  </si>
  <si>
    <t>計入46h、免稅</t>
    <phoneticPr fontId="1" type="noConversion"/>
  </si>
  <si>
    <t>直接免稅</t>
    <phoneticPr fontId="1" type="noConversion"/>
  </si>
  <si>
    <t>假別</t>
    <phoneticPr fontId="1" type="noConversion"/>
  </si>
  <si>
    <t>說明</t>
    <phoneticPr fontId="1" type="noConversion"/>
  </si>
  <si>
    <t>假別</t>
    <phoneticPr fontId="1" type="noConversion"/>
  </si>
  <si>
    <t>說明</t>
    <phoneticPr fontId="1" type="noConversion"/>
  </si>
  <si>
    <t>加班未滿8小時也給一日薪
非因天災事故</t>
    <phoneticPr fontId="1" type="noConversion"/>
  </si>
  <si>
    <t>加班出勤要給一日薪（以原約定日工時計）
國定假日出勤，需給原有工資加一倍工資</t>
    <phoneticPr fontId="1" type="noConversion"/>
  </si>
  <si>
    <t>加班出勤要給一日薪（以原約定日工時計）
因天災事故，需通報主管機關並補給一天休假
例假日及休息日薪資已折入本薪中，加班不需另給本薪</t>
    <phoneticPr fontId="1" type="noConversion"/>
  </si>
  <si>
    <t>加班出勤要給一日薪（以原約定日工時計），非因天災事故罰2-100萬
例假日及休息日薪資已折入本薪中，加班不需另給本薪</t>
    <phoneticPr fontId="1" type="noConversion"/>
  </si>
  <si>
    <t>法源</t>
    <phoneticPr fontId="1" type="noConversion"/>
  </si>
  <si>
    <t>1版</t>
    <phoneticPr fontId="1" type="noConversion"/>
  </si>
  <si>
    <t>建置月薪制及部分工時加班費計算</t>
    <phoneticPr fontId="1" type="noConversion"/>
  </si>
  <si>
    <t>1.1版</t>
    <phoneticPr fontId="1" type="noConversion"/>
  </si>
  <si>
    <t>版次</t>
    <phoneticPr fontId="1" type="noConversion"/>
  </si>
  <si>
    <t>修訂部分工時在休假時的出勤時數選擇，以及月薪制例假日非法版延長工時的參數</t>
    <phoneticPr fontId="1" type="noConversion"/>
  </si>
  <si>
    <t>1.2版</t>
    <phoneticPr fontId="1" type="noConversion"/>
  </si>
  <si>
    <t>修正部分工時例假日非法版的參數</t>
    <phoneticPr fontId="1" type="noConversion"/>
  </si>
  <si>
    <t>更新說明</t>
    <phoneticPr fontId="1" type="noConversion"/>
  </si>
  <si>
    <t>有問題可聯絡</t>
    <phoneticPr fontId="1" type="noConversion"/>
  </si>
  <si>
    <t>thunderchun</t>
    <phoneticPr fontId="1" type="noConversion"/>
  </si>
  <si>
    <t>LINE ID</t>
    <phoneticPr fontId="1" type="noConversion"/>
  </si>
  <si>
    <t>MAIL</t>
    <phoneticPr fontId="1" type="noConversion"/>
  </si>
  <si>
    <t>thunderchun@gmail.com</t>
    <phoneticPr fontId="1" type="noConversion"/>
  </si>
  <si>
    <t>說明：</t>
    <phoneticPr fontId="1" type="noConversion"/>
  </si>
  <si>
    <t xml:space="preserve">大家好，小弟陳雷，前天只是想要協助夥伴解決他不大會算加班費的問題，沒想到就一路做到這樣的規模，檔案在我還能負荷下會持續更新，使用上有任何問題都可跟我聯繫，另外檔案加密不是要限制大家使用，只是把格式及公式鎖住，若貴司加班費優於法規，這非常的棒，來跟我要密碼囉 ^ ^ </t>
    <phoneticPr fontId="1" type="noConversion"/>
  </si>
  <si>
    <t>1.3版</t>
    <phoneticPr fontId="1" type="noConversion"/>
  </si>
  <si>
    <t>新增說明頁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</si>
</sst>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_);[Red]\(0.0\)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u/>
      <sz val="12"/>
      <color theme="10"/>
      <name val="新細明體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3" fillId="5" borderId="16" xfId="0" applyFont="1" applyFill="1" applyBorder="1" applyAlignment="1" applyProtection="1">
      <alignment horizontal="center" vertical="center"/>
    </xf>
    <xf numFmtId="12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12" fontId="2" fillId="2" borderId="5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76" fontId="2" fillId="7" borderId="1" xfId="0" applyNumberFormat="1" applyFont="1" applyFill="1" applyBorder="1" applyAlignment="1" applyProtection="1">
      <alignment horizontal="center" vertical="center"/>
    </xf>
    <xf numFmtId="176" fontId="2" fillId="8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2" fontId="2" fillId="0" borderId="0" xfId="0" applyNumberFormat="1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2" fontId="2" fillId="0" borderId="0" xfId="0" applyNumberFormat="1" applyFont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0" fontId="3" fillId="8" borderId="10" xfId="0" applyFont="1" applyFill="1" applyBorder="1" applyAlignment="1" applyProtection="1">
      <alignment horizontal="center"/>
    </xf>
    <xf numFmtId="0" fontId="3" fillId="8" borderId="11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2" fontId="3" fillId="4" borderId="2" xfId="0" applyNumberFormat="1" applyFont="1" applyFill="1" applyBorder="1" applyAlignment="1" applyProtection="1">
      <alignment horizontal="center" vertical="center"/>
    </xf>
    <xf numFmtId="12" fontId="3" fillId="4" borderId="3" xfId="0" applyNumberFormat="1" applyFont="1" applyFill="1" applyBorder="1" applyAlignment="1" applyProtection="1">
      <alignment horizontal="center" vertical="center"/>
    </xf>
    <xf numFmtId="12" fontId="3" fillId="4" borderId="4" xfId="0" applyNumberFormat="1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177" fontId="3" fillId="6" borderId="8" xfId="0" applyNumberFormat="1" applyFont="1" applyFill="1" applyBorder="1" applyAlignment="1" applyProtection="1">
      <alignment horizontal="center" vertical="center"/>
    </xf>
    <xf numFmtId="177" fontId="3" fillId="6" borderId="9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left" vertical="center" wrapText="1"/>
    </xf>
    <xf numFmtId="0" fontId="5" fillId="5" borderId="4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horizontal="center" vertical="center" textRotation="255" wrapText="1"/>
    </xf>
    <xf numFmtId="0" fontId="3" fillId="5" borderId="17" xfId="0" applyFont="1" applyFill="1" applyBorder="1" applyAlignment="1" applyProtection="1">
      <alignment horizontal="center" vertical="center" textRotation="255" wrapText="1"/>
    </xf>
    <xf numFmtId="0" fontId="3" fillId="5" borderId="16" xfId="0" applyFont="1" applyFill="1" applyBorder="1" applyAlignment="1" applyProtection="1">
      <alignment horizontal="center" vertical="center" textRotation="255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177" fontId="3" fillId="6" borderId="1" xfId="0" applyNumberFormat="1" applyFont="1" applyFill="1" applyBorder="1" applyAlignment="1" applyProtection="1">
      <alignment horizontal="center" vertical="center"/>
    </xf>
    <xf numFmtId="177" fontId="3" fillId="6" borderId="6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0" fillId="0" borderId="1" xfId="0" applyBorder="1"/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hunderchu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workbookViewId="0">
      <selection activeCell="C14" sqref="C14"/>
    </sheetView>
  </sheetViews>
  <sheetFormatPr defaultRowHeight="16.5" x14ac:dyDescent="0.25"/>
  <cols>
    <col min="1" max="1" width="2.75" customWidth="1"/>
    <col min="3" max="3" width="74.5" customWidth="1"/>
    <col min="5" max="5" width="10.75" customWidth="1"/>
    <col min="6" max="6" width="22.875" customWidth="1"/>
  </cols>
  <sheetData>
    <row r="1" spans="2:6" x14ac:dyDescent="0.25">
      <c r="E1" s="63" t="s">
        <v>48</v>
      </c>
      <c r="F1" s="63"/>
    </row>
    <row r="2" spans="2:6" x14ac:dyDescent="0.25">
      <c r="B2" s="68" t="s">
        <v>53</v>
      </c>
      <c r="C2" s="69" t="s">
        <v>54</v>
      </c>
      <c r="E2" s="64" t="s">
        <v>50</v>
      </c>
      <c r="F2" s="64" t="s">
        <v>49</v>
      </c>
    </row>
    <row r="3" spans="2:6" x14ac:dyDescent="0.25">
      <c r="B3" s="70"/>
      <c r="C3" s="71"/>
      <c r="E3" s="64" t="s">
        <v>51</v>
      </c>
      <c r="F3" s="65" t="s">
        <v>52</v>
      </c>
    </row>
    <row r="4" spans="2:6" ht="33.75" customHeight="1" x14ac:dyDescent="0.25">
      <c r="B4" s="72"/>
      <c r="C4" s="73"/>
      <c r="E4" s="66"/>
      <c r="F4" s="67"/>
    </row>
    <row r="5" spans="2:6" ht="7.5" customHeight="1" x14ac:dyDescent="0.25"/>
    <row r="6" spans="2:6" x14ac:dyDescent="0.25">
      <c r="B6" t="s">
        <v>43</v>
      </c>
      <c r="C6" t="s">
        <v>47</v>
      </c>
    </row>
    <row r="7" spans="2:6" x14ac:dyDescent="0.25">
      <c r="B7" s="62" t="s">
        <v>40</v>
      </c>
      <c r="C7" s="62" t="s">
        <v>41</v>
      </c>
    </row>
    <row r="8" spans="2:6" x14ac:dyDescent="0.25">
      <c r="B8" s="62" t="s">
        <v>42</v>
      </c>
      <c r="C8" s="62" t="s">
        <v>44</v>
      </c>
    </row>
    <row r="9" spans="2:6" x14ac:dyDescent="0.25">
      <c r="B9" s="62" t="s">
        <v>45</v>
      </c>
      <c r="C9" s="62" t="s">
        <v>46</v>
      </c>
    </row>
    <row r="10" spans="2:6" x14ac:dyDescent="0.25">
      <c r="B10" s="62" t="s">
        <v>55</v>
      </c>
      <c r="C10" s="62" t="s">
        <v>56</v>
      </c>
    </row>
  </sheetData>
  <mergeCells count="3">
    <mergeCell ref="E1:F1"/>
    <mergeCell ref="C2:C4"/>
    <mergeCell ref="B2:B4"/>
  </mergeCells>
  <phoneticPr fontId="1" type="noConversion"/>
  <hyperlinks>
    <hyperlink ref="F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2"/>
  <sheetViews>
    <sheetView zoomScaleNormal="100" workbookViewId="0">
      <selection activeCell="K9" sqref="K9"/>
    </sheetView>
  </sheetViews>
  <sheetFormatPr defaultColWidth="6.875" defaultRowHeight="15.75" x14ac:dyDescent="0.25"/>
  <cols>
    <col min="1" max="1" width="8.875" style="15" customWidth="1"/>
    <col min="2" max="2" width="7" style="16" bestFit="1" customWidth="1"/>
    <col min="3" max="3" width="7" style="15" bestFit="1" customWidth="1"/>
    <col min="4" max="4" width="8.5" style="15" bestFit="1" customWidth="1"/>
    <col min="5" max="7" width="7" style="3" bestFit="1" customWidth="1"/>
    <col min="8" max="8" width="8.5" style="3" bestFit="1" customWidth="1"/>
    <col min="9" max="11" width="7" style="3" bestFit="1" customWidth="1"/>
    <col min="12" max="12" width="8.5" style="3" bestFit="1" customWidth="1"/>
    <col min="13" max="15" width="7" style="3" bestFit="1" customWidth="1"/>
    <col min="16" max="16" width="8.5" style="3" bestFit="1" customWidth="1"/>
    <col min="17" max="17" width="7" style="3" customWidth="1"/>
    <col min="18" max="19" width="7" style="3" bestFit="1" customWidth="1"/>
    <col min="20" max="20" width="8.5" style="3" bestFit="1" customWidth="1"/>
    <col min="21" max="21" width="7" style="3" bestFit="1" customWidth="1"/>
    <col min="22" max="22" width="6.875" style="3"/>
    <col min="23" max="23" width="9" style="3" customWidth="1"/>
    <col min="24" max="24" width="10" style="3" customWidth="1"/>
    <col min="25" max="16384" width="6.875" style="3"/>
  </cols>
  <sheetData>
    <row r="1" spans="1:21" ht="24" customHeight="1" x14ac:dyDescent="0.25">
      <c r="A1" s="2" t="s">
        <v>31</v>
      </c>
      <c r="B1" s="37" t="s">
        <v>3</v>
      </c>
      <c r="C1" s="38"/>
      <c r="D1" s="38"/>
      <c r="E1" s="39"/>
      <c r="F1" s="33" t="s">
        <v>4</v>
      </c>
      <c r="G1" s="34"/>
      <c r="H1" s="34"/>
      <c r="I1" s="35"/>
      <c r="J1" s="33" t="s">
        <v>5</v>
      </c>
      <c r="K1" s="34"/>
      <c r="L1" s="34"/>
      <c r="M1" s="35"/>
      <c r="N1" s="33" t="s">
        <v>6</v>
      </c>
      <c r="O1" s="34"/>
      <c r="P1" s="34"/>
      <c r="Q1" s="35"/>
      <c r="R1" s="37" t="s">
        <v>28</v>
      </c>
      <c r="S1" s="38"/>
      <c r="T1" s="38"/>
      <c r="U1" s="39"/>
    </row>
    <row r="2" spans="1:21" ht="36.75" customHeight="1" x14ac:dyDescent="0.25">
      <c r="A2" s="4" t="s">
        <v>32</v>
      </c>
      <c r="B2" s="5" t="s">
        <v>7</v>
      </c>
      <c r="C2" s="6" t="s">
        <v>0</v>
      </c>
      <c r="D2" s="6" t="s">
        <v>1</v>
      </c>
      <c r="E2" s="7" t="s">
        <v>8</v>
      </c>
      <c r="F2" s="5" t="s">
        <v>7</v>
      </c>
      <c r="G2" s="6" t="s">
        <v>0</v>
      </c>
      <c r="H2" s="6" t="s">
        <v>1</v>
      </c>
      <c r="I2" s="7" t="s">
        <v>8</v>
      </c>
      <c r="J2" s="5" t="s">
        <v>7</v>
      </c>
      <c r="K2" s="6" t="s">
        <v>0</v>
      </c>
      <c r="L2" s="6" t="s">
        <v>1</v>
      </c>
      <c r="M2" s="7" t="s">
        <v>8</v>
      </c>
      <c r="N2" s="5" t="s">
        <v>7</v>
      </c>
      <c r="O2" s="6" t="s">
        <v>0</v>
      </c>
      <c r="P2" s="6" t="s">
        <v>1</v>
      </c>
      <c r="Q2" s="7" t="s">
        <v>8</v>
      </c>
      <c r="R2" s="5" t="s">
        <v>7</v>
      </c>
      <c r="S2" s="6" t="s">
        <v>0</v>
      </c>
      <c r="T2" s="6" t="s">
        <v>1</v>
      </c>
      <c r="U2" s="7" t="s">
        <v>8</v>
      </c>
    </row>
    <row r="3" spans="1:21" x14ac:dyDescent="0.25">
      <c r="A3" s="51" t="s">
        <v>13</v>
      </c>
      <c r="B3" s="8">
        <v>1.3333333333333333</v>
      </c>
      <c r="C3" s="9">
        <v>1</v>
      </c>
      <c r="D3" s="10">
        <f>$H$21*B3*$E$3</f>
        <v>0</v>
      </c>
      <c r="E3" s="36"/>
      <c r="F3" s="8">
        <v>1</v>
      </c>
      <c r="G3" s="9">
        <v>1</v>
      </c>
      <c r="H3" s="11">
        <f t="shared" ref="H3:H10" si="0">$H$21*F3*$I$3</f>
        <v>0</v>
      </c>
      <c r="I3" s="36"/>
      <c r="J3" s="8">
        <v>1</v>
      </c>
      <c r="K3" s="9">
        <v>1</v>
      </c>
      <c r="L3" s="11">
        <f t="shared" ref="L3:L10" si="1">$H$21*J3*$M$3</f>
        <v>0</v>
      </c>
      <c r="M3" s="36"/>
      <c r="N3" s="8">
        <v>1</v>
      </c>
      <c r="O3" s="9">
        <v>1</v>
      </c>
      <c r="P3" s="11">
        <f t="shared" ref="P3:P10" si="2">$H$21*N3*$Q$3</f>
        <v>0</v>
      </c>
      <c r="Q3" s="36"/>
      <c r="R3" s="8">
        <v>0</v>
      </c>
      <c r="S3" s="9">
        <v>1</v>
      </c>
      <c r="T3" s="12">
        <f>$H$21*R3*$U$3</f>
        <v>0</v>
      </c>
      <c r="U3" s="23"/>
    </row>
    <row r="4" spans="1:21" x14ac:dyDescent="0.25">
      <c r="A4" s="51"/>
      <c r="B4" s="8">
        <v>1.3333333333333333</v>
      </c>
      <c r="C4" s="9">
        <v>2</v>
      </c>
      <c r="D4" s="10">
        <f>$H$21*B4*$E$3</f>
        <v>0</v>
      </c>
      <c r="E4" s="36"/>
      <c r="F4" s="8">
        <v>1</v>
      </c>
      <c r="G4" s="9">
        <v>2</v>
      </c>
      <c r="H4" s="11">
        <f t="shared" si="0"/>
        <v>0</v>
      </c>
      <c r="I4" s="36"/>
      <c r="J4" s="8">
        <v>1</v>
      </c>
      <c r="K4" s="9">
        <v>2</v>
      </c>
      <c r="L4" s="11">
        <f t="shared" si="1"/>
        <v>0</v>
      </c>
      <c r="M4" s="36"/>
      <c r="N4" s="8">
        <v>1</v>
      </c>
      <c r="O4" s="9">
        <v>2</v>
      </c>
      <c r="P4" s="11">
        <f t="shared" si="2"/>
        <v>0</v>
      </c>
      <c r="Q4" s="36"/>
      <c r="R4" s="8">
        <v>0</v>
      </c>
      <c r="S4" s="9">
        <v>2</v>
      </c>
      <c r="T4" s="12">
        <f>$H$21*R4*$U$4</f>
        <v>0</v>
      </c>
      <c r="U4" s="23"/>
    </row>
    <row r="5" spans="1:21" x14ac:dyDescent="0.25">
      <c r="A5" s="51"/>
      <c r="B5" s="8">
        <v>1.6666666666666667</v>
      </c>
      <c r="C5" s="9">
        <v>3</v>
      </c>
      <c r="D5" s="10">
        <f>$H$21*B5*$E$3</f>
        <v>0</v>
      </c>
      <c r="E5" s="36"/>
      <c r="F5" s="8">
        <v>1</v>
      </c>
      <c r="G5" s="9">
        <v>3</v>
      </c>
      <c r="H5" s="11">
        <f t="shared" si="0"/>
        <v>0</v>
      </c>
      <c r="I5" s="36"/>
      <c r="J5" s="8">
        <v>1</v>
      </c>
      <c r="K5" s="9">
        <v>3</v>
      </c>
      <c r="L5" s="11">
        <f t="shared" si="1"/>
        <v>0</v>
      </c>
      <c r="M5" s="36"/>
      <c r="N5" s="8">
        <v>1</v>
      </c>
      <c r="O5" s="9">
        <v>3</v>
      </c>
      <c r="P5" s="11">
        <f t="shared" si="2"/>
        <v>0</v>
      </c>
      <c r="Q5" s="36"/>
      <c r="R5" s="8">
        <v>0</v>
      </c>
      <c r="S5" s="9">
        <v>3</v>
      </c>
      <c r="T5" s="12">
        <f>$H$21*R5*$U$5</f>
        <v>0</v>
      </c>
      <c r="U5" s="23"/>
    </row>
    <row r="6" spans="1:21" x14ac:dyDescent="0.25">
      <c r="A6" s="51"/>
      <c r="B6" s="8">
        <v>1.6666666666666667</v>
      </c>
      <c r="C6" s="9">
        <v>4</v>
      </c>
      <c r="D6" s="10">
        <f>$H$21*B6*$E$3</f>
        <v>0</v>
      </c>
      <c r="E6" s="36"/>
      <c r="F6" s="8">
        <v>1</v>
      </c>
      <c r="G6" s="9">
        <v>4</v>
      </c>
      <c r="H6" s="11">
        <f t="shared" si="0"/>
        <v>0</v>
      </c>
      <c r="I6" s="36"/>
      <c r="J6" s="8">
        <v>1</v>
      </c>
      <c r="K6" s="9">
        <v>4</v>
      </c>
      <c r="L6" s="11">
        <f t="shared" si="1"/>
        <v>0</v>
      </c>
      <c r="M6" s="36"/>
      <c r="N6" s="8">
        <v>1</v>
      </c>
      <c r="O6" s="9">
        <v>4</v>
      </c>
      <c r="P6" s="11">
        <f t="shared" si="2"/>
        <v>0</v>
      </c>
      <c r="Q6" s="36"/>
      <c r="R6" s="8">
        <v>0</v>
      </c>
      <c r="S6" s="9">
        <v>4</v>
      </c>
      <c r="T6" s="12">
        <f>$H$21*R6*$U$6</f>
        <v>0</v>
      </c>
      <c r="U6" s="23"/>
    </row>
    <row r="7" spans="1:21" x14ac:dyDescent="0.25">
      <c r="A7" s="51"/>
      <c r="B7" s="8">
        <v>1.6666666666666667</v>
      </c>
      <c r="C7" s="9">
        <v>5</v>
      </c>
      <c r="D7" s="10">
        <f>$H$21*B7*$E$7</f>
        <v>0</v>
      </c>
      <c r="E7" s="36"/>
      <c r="F7" s="8">
        <v>1</v>
      </c>
      <c r="G7" s="9">
        <v>5</v>
      </c>
      <c r="H7" s="11">
        <f t="shared" si="0"/>
        <v>0</v>
      </c>
      <c r="I7" s="36"/>
      <c r="J7" s="8">
        <v>1</v>
      </c>
      <c r="K7" s="9">
        <v>5</v>
      </c>
      <c r="L7" s="11">
        <f t="shared" si="1"/>
        <v>0</v>
      </c>
      <c r="M7" s="36"/>
      <c r="N7" s="8">
        <v>1</v>
      </c>
      <c r="O7" s="9">
        <v>5</v>
      </c>
      <c r="P7" s="11">
        <f t="shared" si="2"/>
        <v>0</v>
      </c>
      <c r="Q7" s="36"/>
      <c r="R7" s="8">
        <v>0</v>
      </c>
      <c r="S7" s="9">
        <v>5</v>
      </c>
      <c r="T7" s="12">
        <f>$H$21*R7*$U$7</f>
        <v>0</v>
      </c>
      <c r="U7" s="23"/>
    </row>
    <row r="8" spans="1:21" x14ac:dyDescent="0.25">
      <c r="A8" s="51"/>
      <c r="B8" s="8">
        <v>1.6666666666666667</v>
      </c>
      <c r="C8" s="9">
        <v>6</v>
      </c>
      <c r="D8" s="10">
        <f>$H$21*B8*$E$7</f>
        <v>0</v>
      </c>
      <c r="E8" s="36"/>
      <c r="F8" s="8">
        <v>1</v>
      </c>
      <c r="G8" s="9">
        <v>6</v>
      </c>
      <c r="H8" s="11">
        <f t="shared" si="0"/>
        <v>0</v>
      </c>
      <c r="I8" s="36"/>
      <c r="J8" s="8">
        <v>1</v>
      </c>
      <c r="K8" s="9">
        <v>6</v>
      </c>
      <c r="L8" s="11">
        <f t="shared" si="1"/>
        <v>0</v>
      </c>
      <c r="M8" s="36"/>
      <c r="N8" s="8">
        <v>1</v>
      </c>
      <c r="O8" s="9">
        <v>6</v>
      </c>
      <c r="P8" s="11">
        <f t="shared" si="2"/>
        <v>0</v>
      </c>
      <c r="Q8" s="36"/>
      <c r="R8" s="8">
        <v>0</v>
      </c>
      <c r="S8" s="9">
        <v>6</v>
      </c>
      <c r="T8" s="12">
        <f>$H$21*R8*$U$8</f>
        <v>0</v>
      </c>
      <c r="U8" s="23"/>
    </row>
    <row r="9" spans="1:21" x14ac:dyDescent="0.25">
      <c r="A9" s="51"/>
      <c r="B9" s="8">
        <v>1.6666666666666667</v>
      </c>
      <c r="C9" s="9">
        <v>7</v>
      </c>
      <c r="D9" s="10">
        <f>$H$21*B9*$E$7</f>
        <v>0</v>
      </c>
      <c r="E9" s="36"/>
      <c r="F9" s="8">
        <v>1</v>
      </c>
      <c r="G9" s="9">
        <v>7</v>
      </c>
      <c r="H9" s="11">
        <f t="shared" si="0"/>
        <v>0</v>
      </c>
      <c r="I9" s="36"/>
      <c r="J9" s="8">
        <v>1</v>
      </c>
      <c r="K9" s="9">
        <v>7</v>
      </c>
      <c r="L9" s="11">
        <f t="shared" si="1"/>
        <v>0</v>
      </c>
      <c r="M9" s="36"/>
      <c r="N9" s="8">
        <v>1</v>
      </c>
      <c r="O9" s="9">
        <v>7</v>
      </c>
      <c r="P9" s="11">
        <f t="shared" si="2"/>
        <v>0</v>
      </c>
      <c r="Q9" s="36"/>
      <c r="R9" s="8">
        <v>0</v>
      </c>
      <c r="S9" s="9">
        <v>7</v>
      </c>
      <c r="T9" s="12">
        <f>$H$21*R9*$U$9</f>
        <v>0</v>
      </c>
      <c r="U9" s="23"/>
    </row>
    <row r="10" spans="1:21" x14ac:dyDescent="0.25">
      <c r="A10" s="51"/>
      <c r="B10" s="8">
        <v>1.6666666666666667</v>
      </c>
      <c r="C10" s="9">
        <v>8</v>
      </c>
      <c r="D10" s="10">
        <f>$H$21*B10*$E$7</f>
        <v>0</v>
      </c>
      <c r="E10" s="36"/>
      <c r="F10" s="8">
        <v>1</v>
      </c>
      <c r="G10" s="9">
        <v>8</v>
      </c>
      <c r="H10" s="11">
        <f t="shared" si="0"/>
        <v>0</v>
      </c>
      <c r="I10" s="36"/>
      <c r="J10" s="8">
        <v>1</v>
      </c>
      <c r="K10" s="9">
        <v>8</v>
      </c>
      <c r="L10" s="11">
        <f t="shared" si="1"/>
        <v>0</v>
      </c>
      <c r="M10" s="36"/>
      <c r="N10" s="8">
        <v>1</v>
      </c>
      <c r="O10" s="9">
        <v>8</v>
      </c>
      <c r="P10" s="11">
        <f t="shared" si="2"/>
        <v>0</v>
      </c>
      <c r="Q10" s="36"/>
      <c r="R10" s="8">
        <v>0</v>
      </c>
      <c r="S10" s="9">
        <v>8</v>
      </c>
      <c r="T10" s="12">
        <f>$H$21*R10*$U$10</f>
        <v>0</v>
      </c>
      <c r="U10" s="23"/>
    </row>
    <row r="11" spans="1:21" x14ac:dyDescent="0.25">
      <c r="A11" s="49" t="s">
        <v>14</v>
      </c>
      <c r="B11" s="8">
        <v>2.6666666666666701</v>
      </c>
      <c r="C11" s="9">
        <v>9</v>
      </c>
      <c r="D11" s="10">
        <f>$H$21*B11*$E$11</f>
        <v>0</v>
      </c>
      <c r="E11" s="36"/>
      <c r="F11" s="8">
        <v>1.3333333333333333</v>
      </c>
      <c r="G11" s="9">
        <v>9</v>
      </c>
      <c r="H11" s="10">
        <f>$H$21*F11*$I$11</f>
        <v>0</v>
      </c>
      <c r="I11" s="23"/>
      <c r="J11" s="8">
        <v>2</v>
      </c>
      <c r="K11" s="9">
        <v>9</v>
      </c>
      <c r="L11" s="11">
        <f>$H$21*J11*$M$11</f>
        <v>0</v>
      </c>
      <c r="M11" s="23"/>
      <c r="N11" s="8">
        <v>1.3333333333333333</v>
      </c>
      <c r="O11" s="9">
        <v>9</v>
      </c>
      <c r="P11" s="10">
        <f>$H$21*N11*$Q$11</f>
        <v>0</v>
      </c>
      <c r="Q11" s="23"/>
      <c r="R11" s="8">
        <v>1.3333333333333333</v>
      </c>
      <c r="S11" s="9">
        <v>9</v>
      </c>
      <c r="T11" s="10">
        <f>$H$21*R11*$U$11</f>
        <v>0</v>
      </c>
      <c r="U11" s="23"/>
    </row>
    <row r="12" spans="1:21" x14ac:dyDescent="0.25">
      <c r="A12" s="49"/>
      <c r="B12" s="8">
        <v>2.6666666666666701</v>
      </c>
      <c r="C12" s="9">
        <v>10</v>
      </c>
      <c r="D12" s="10">
        <f>$H$21*B12*$E$11</f>
        <v>0</v>
      </c>
      <c r="E12" s="36"/>
      <c r="F12" s="8">
        <v>1.3333333333333333</v>
      </c>
      <c r="G12" s="9">
        <v>10</v>
      </c>
      <c r="H12" s="10">
        <f>$H$21*F12*$I$12</f>
        <v>0</v>
      </c>
      <c r="I12" s="23"/>
      <c r="J12" s="8">
        <v>2</v>
      </c>
      <c r="K12" s="9">
        <v>10</v>
      </c>
      <c r="L12" s="11">
        <f>$H$21*J12*$M$12</f>
        <v>0</v>
      </c>
      <c r="M12" s="23"/>
      <c r="N12" s="8">
        <v>1.3333333333333333</v>
      </c>
      <c r="O12" s="9">
        <v>10</v>
      </c>
      <c r="P12" s="10">
        <f>$H$21*N12*$Q$12</f>
        <v>0</v>
      </c>
      <c r="Q12" s="23"/>
      <c r="R12" s="8">
        <v>1.3333333333333333</v>
      </c>
      <c r="S12" s="9">
        <v>10</v>
      </c>
      <c r="T12" s="10">
        <f>$H$21*R12*$U$12</f>
        <v>0</v>
      </c>
      <c r="U12" s="23"/>
    </row>
    <row r="13" spans="1:21" x14ac:dyDescent="0.25">
      <c r="A13" s="49"/>
      <c r="B13" s="8">
        <v>2.6666666666666701</v>
      </c>
      <c r="C13" s="9">
        <v>11</v>
      </c>
      <c r="D13" s="10">
        <f>$H$21*B13*$E$11</f>
        <v>0</v>
      </c>
      <c r="E13" s="36"/>
      <c r="F13" s="8">
        <v>1.6666666666666701</v>
      </c>
      <c r="G13" s="9">
        <v>11</v>
      </c>
      <c r="H13" s="10">
        <f>$H$21*F13*$I$13</f>
        <v>0</v>
      </c>
      <c r="I13" s="23"/>
      <c r="J13" s="8">
        <v>2</v>
      </c>
      <c r="K13" s="9">
        <v>11</v>
      </c>
      <c r="L13" s="11">
        <f>$H$21*J13*$M$13</f>
        <v>0</v>
      </c>
      <c r="M13" s="23"/>
      <c r="N13" s="8">
        <v>1.6666666666666701</v>
      </c>
      <c r="O13" s="9">
        <v>11</v>
      </c>
      <c r="P13" s="10">
        <f>$H$21*N13*$Q$13</f>
        <v>0</v>
      </c>
      <c r="Q13" s="23"/>
      <c r="R13" s="8">
        <v>1.6666666666666701</v>
      </c>
      <c r="S13" s="9">
        <v>11</v>
      </c>
      <c r="T13" s="10">
        <f>$H$21*R13*$U$13</f>
        <v>0</v>
      </c>
      <c r="U13" s="23"/>
    </row>
    <row r="14" spans="1:21" x14ac:dyDescent="0.25">
      <c r="A14" s="49"/>
      <c r="B14" s="8">
        <v>2.6666666666666701</v>
      </c>
      <c r="C14" s="9">
        <v>12</v>
      </c>
      <c r="D14" s="10">
        <f>$H$21*B14*$E$11</f>
        <v>0</v>
      </c>
      <c r="E14" s="36"/>
      <c r="F14" s="8">
        <v>1.6666666666666701</v>
      </c>
      <c r="G14" s="9">
        <v>12</v>
      </c>
      <c r="H14" s="10">
        <f>$H$21*F14*$I$14</f>
        <v>0</v>
      </c>
      <c r="I14" s="23"/>
      <c r="J14" s="8">
        <v>2</v>
      </c>
      <c r="K14" s="9">
        <v>12</v>
      </c>
      <c r="L14" s="11">
        <f>$H$21*J14*$M$14</f>
        <v>0</v>
      </c>
      <c r="M14" s="23"/>
      <c r="N14" s="8">
        <v>1.6666666666666701</v>
      </c>
      <c r="O14" s="9">
        <v>12</v>
      </c>
      <c r="P14" s="10">
        <f>$H$21*N14*$Q$14</f>
        <v>0</v>
      </c>
      <c r="Q14" s="23"/>
      <c r="R14" s="8">
        <v>1.6666666666666701</v>
      </c>
      <c r="S14" s="9">
        <v>12</v>
      </c>
      <c r="T14" s="10">
        <f>$H$21*R14*$U$14</f>
        <v>0</v>
      </c>
      <c r="U14" s="23"/>
    </row>
    <row r="15" spans="1:21" ht="17.25" thickBot="1" x14ac:dyDescent="0.3">
      <c r="A15" s="50"/>
      <c r="B15" s="40" t="s">
        <v>2</v>
      </c>
      <c r="C15" s="41"/>
      <c r="D15" s="42">
        <f>SUM(D3:D14)</f>
        <v>0</v>
      </c>
      <c r="E15" s="43"/>
      <c r="F15" s="40" t="s">
        <v>2</v>
      </c>
      <c r="G15" s="41"/>
      <c r="H15" s="42">
        <f>SUM(H3:H14)</f>
        <v>0</v>
      </c>
      <c r="I15" s="43"/>
      <c r="J15" s="40" t="s">
        <v>2</v>
      </c>
      <c r="K15" s="41"/>
      <c r="L15" s="42">
        <f>SUM(L3:L14)</f>
        <v>0</v>
      </c>
      <c r="M15" s="43"/>
      <c r="N15" s="40" t="s">
        <v>2</v>
      </c>
      <c r="O15" s="41"/>
      <c r="P15" s="42">
        <f>SUM(P3:P14)</f>
        <v>0</v>
      </c>
      <c r="Q15" s="43"/>
      <c r="R15" s="40" t="s">
        <v>2</v>
      </c>
      <c r="S15" s="41"/>
      <c r="T15" s="42">
        <f>SUM(T3:T14)</f>
        <v>0</v>
      </c>
      <c r="U15" s="43"/>
    </row>
    <row r="16" spans="1:21" ht="8.25" customHeight="1" thickBot="1" x14ac:dyDescent="0.3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44.25" customHeight="1" x14ac:dyDescent="0.25">
      <c r="A17" s="13" t="s">
        <v>18</v>
      </c>
      <c r="B17" s="44" t="s">
        <v>12</v>
      </c>
      <c r="C17" s="45"/>
      <c r="D17" s="45"/>
      <c r="E17" s="46"/>
      <c r="F17" s="44" t="s">
        <v>35</v>
      </c>
      <c r="G17" s="45"/>
      <c r="H17" s="45"/>
      <c r="I17" s="46"/>
      <c r="J17" s="44" t="s">
        <v>10</v>
      </c>
      <c r="K17" s="45"/>
      <c r="L17" s="45"/>
      <c r="M17" s="46"/>
      <c r="N17" s="44" t="s">
        <v>11</v>
      </c>
      <c r="O17" s="45"/>
      <c r="P17" s="45"/>
      <c r="Q17" s="46"/>
      <c r="R17" s="44"/>
      <c r="S17" s="45"/>
      <c r="T17" s="45"/>
      <c r="U17" s="46"/>
    </row>
    <row r="18" spans="1:21" ht="69" customHeight="1" thickBot="1" x14ac:dyDescent="0.3">
      <c r="A18" s="14" t="s">
        <v>39</v>
      </c>
      <c r="B18" s="52" t="s">
        <v>25</v>
      </c>
      <c r="C18" s="53"/>
      <c r="D18" s="53"/>
      <c r="E18" s="54"/>
      <c r="F18" s="52" t="s">
        <v>27</v>
      </c>
      <c r="G18" s="53"/>
      <c r="H18" s="53"/>
      <c r="I18" s="54"/>
      <c r="J18" s="52" t="s">
        <v>26</v>
      </c>
      <c r="K18" s="53"/>
      <c r="L18" s="53"/>
      <c r="M18" s="54"/>
      <c r="N18" s="52" t="s">
        <v>24</v>
      </c>
      <c r="O18" s="53"/>
      <c r="P18" s="53"/>
      <c r="Q18" s="54"/>
      <c r="R18" s="52" t="s">
        <v>23</v>
      </c>
      <c r="S18" s="53"/>
      <c r="T18" s="53"/>
      <c r="U18" s="54"/>
    </row>
    <row r="19" spans="1:21" ht="9.75" customHeight="1" x14ac:dyDescent="0.25"/>
    <row r="20" spans="1:21" ht="16.5" customHeight="1" x14ac:dyDescent="0.3">
      <c r="C20" s="47" t="s">
        <v>22</v>
      </c>
      <c r="D20" s="22">
        <v>0</v>
      </c>
      <c r="G20" s="17" t="s">
        <v>15</v>
      </c>
      <c r="H20" s="1">
        <v>36000</v>
      </c>
      <c r="J20" s="18"/>
      <c r="O20" s="31" t="s">
        <v>29</v>
      </c>
      <c r="P20" s="32"/>
    </row>
    <row r="21" spans="1:21" ht="16.5" x14ac:dyDescent="0.3">
      <c r="C21" s="48"/>
      <c r="D21" s="22">
        <v>1</v>
      </c>
      <c r="G21" s="17" t="s">
        <v>16</v>
      </c>
      <c r="H21" s="17">
        <f>H20/240</f>
        <v>150</v>
      </c>
      <c r="J21" s="18" t="s">
        <v>17</v>
      </c>
      <c r="O21" s="26" t="s">
        <v>30</v>
      </c>
      <c r="P21" s="27"/>
    </row>
    <row r="22" spans="1:21" ht="16.5" x14ac:dyDescent="0.25">
      <c r="C22" s="48"/>
      <c r="D22" s="22">
        <v>0.5</v>
      </c>
    </row>
  </sheetData>
  <sheetProtection algorithmName="SHA-512" hashValue="GpqxCsJWIIx8GpHTAWO04Fy5jhjBYGgS+EQEOBPYm9zY0kFCCqbQgZwp3POIqwHxTPQcK9a+fq/ycc33TTOxvQ==" saltValue="/mIoW1BoIrJl7xGV11xdAA==" spinCount="100000" sheet="1" objects="1" scenarios="1"/>
  <mergeCells count="37">
    <mergeCell ref="C20:C22"/>
    <mergeCell ref="R17:U17"/>
    <mergeCell ref="B17:E17"/>
    <mergeCell ref="A11:A15"/>
    <mergeCell ref="A3:A10"/>
    <mergeCell ref="F17:I17"/>
    <mergeCell ref="J17:M17"/>
    <mergeCell ref="L15:M15"/>
    <mergeCell ref="J15:K15"/>
    <mergeCell ref="B18:E18"/>
    <mergeCell ref="F18:I18"/>
    <mergeCell ref="J18:M18"/>
    <mergeCell ref="N18:Q18"/>
    <mergeCell ref="R18:U18"/>
    <mergeCell ref="Q3:Q10"/>
    <mergeCell ref="P15:Q15"/>
    <mergeCell ref="N17:Q17"/>
    <mergeCell ref="R1:U1"/>
    <mergeCell ref="R15:S15"/>
    <mergeCell ref="T15:U15"/>
    <mergeCell ref="N15:O15"/>
    <mergeCell ref="O21:P21"/>
    <mergeCell ref="A16:U16"/>
    <mergeCell ref="O20:P20"/>
    <mergeCell ref="J1:M1"/>
    <mergeCell ref="M3:M10"/>
    <mergeCell ref="B1:E1"/>
    <mergeCell ref="F15:G15"/>
    <mergeCell ref="H15:I15"/>
    <mergeCell ref="F1:I1"/>
    <mergeCell ref="I3:I10"/>
    <mergeCell ref="B15:C15"/>
    <mergeCell ref="D15:E15"/>
    <mergeCell ref="E3:E6"/>
    <mergeCell ref="E7:E10"/>
    <mergeCell ref="E11:E14"/>
    <mergeCell ref="N1:Q1"/>
  </mergeCells>
  <phoneticPr fontId="1" type="noConversion"/>
  <dataValidations count="2">
    <dataValidation type="list" allowBlank="1" showInputMessage="1" showErrorMessage="1" sqref="U3:U14 M11:M14 I11:I14 Q11:Q14">
      <formula1>$D$20:$D$22</formula1>
    </dataValidation>
    <dataValidation type="list" allowBlank="1" showInputMessage="1" showErrorMessage="1" sqref="E3:E14 I3:I10 M3:M10 Q3:Q10">
      <formula1>$D$20:$D$21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1"/>
  <sheetViews>
    <sheetView zoomScale="85" zoomScaleNormal="85" workbookViewId="0">
      <selection activeCell="F3" sqref="F3:F10"/>
    </sheetView>
  </sheetViews>
  <sheetFormatPr defaultColWidth="6.875" defaultRowHeight="15.75" x14ac:dyDescent="0.25"/>
  <cols>
    <col min="1" max="1" width="8.875" style="15" customWidth="1"/>
    <col min="2" max="2" width="7" style="16" bestFit="1" customWidth="1"/>
    <col min="3" max="3" width="7" style="15" bestFit="1" customWidth="1"/>
    <col min="4" max="4" width="7" style="15" customWidth="1"/>
    <col min="5" max="5" width="8.5" style="15" bestFit="1" customWidth="1"/>
    <col min="6" max="8" width="7" style="3" bestFit="1" customWidth="1"/>
    <col min="9" max="9" width="8.875" style="3" customWidth="1"/>
    <col min="10" max="10" width="8.5" style="3" bestFit="1" customWidth="1"/>
    <col min="11" max="13" width="7" style="3" bestFit="1" customWidth="1"/>
    <col min="14" max="14" width="7" style="3" customWidth="1"/>
    <col min="15" max="15" width="8.5" style="3" bestFit="1" customWidth="1"/>
    <col min="16" max="18" width="7" style="3" bestFit="1" customWidth="1"/>
    <col min="19" max="19" width="7" style="3" customWidth="1"/>
    <col min="20" max="20" width="8.5" style="3" bestFit="1" customWidth="1"/>
    <col min="21" max="23" width="7" style="3" bestFit="1" customWidth="1"/>
    <col min="24" max="24" width="7" style="3" customWidth="1"/>
    <col min="25" max="25" width="8.5" style="3" bestFit="1" customWidth="1"/>
    <col min="26" max="26" width="7" style="3" bestFit="1" customWidth="1"/>
    <col min="27" max="27" width="6.875" style="3"/>
    <col min="28" max="28" width="9" style="3" customWidth="1"/>
    <col min="29" max="29" width="10" style="3" customWidth="1"/>
    <col min="30" max="16384" width="6.875" style="3"/>
  </cols>
  <sheetData>
    <row r="1" spans="1:26" ht="24" customHeight="1" x14ac:dyDescent="0.25">
      <c r="A1" s="2" t="s">
        <v>33</v>
      </c>
      <c r="B1" s="37" t="s">
        <v>3</v>
      </c>
      <c r="C1" s="38"/>
      <c r="D1" s="38"/>
      <c r="E1" s="38"/>
      <c r="F1" s="39"/>
      <c r="G1" s="33" t="s">
        <v>4</v>
      </c>
      <c r="H1" s="34"/>
      <c r="I1" s="34"/>
      <c r="J1" s="34"/>
      <c r="K1" s="35"/>
      <c r="L1" s="33" t="s">
        <v>5</v>
      </c>
      <c r="M1" s="34"/>
      <c r="N1" s="34"/>
      <c r="O1" s="34"/>
      <c r="P1" s="35"/>
      <c r="Q1" s="33" t="s">
        <v>6</v>
      </c>
      <c r="R1" s="34"/>
      <c r="S1" s="34"/>
      <c r="T1" s="34"/>
      <c r="U1" s="35"/>
      <c r="V1" s="37" t="s">
        <v>9</v>
      </c>
      <c r="W1" s="38"/>
      <c r="X1" s="38"/>
      <c r="Y1" s="38"/>
      <c r="Z1" s="39"/>
    </row>
    <row r="2" spans="1:26" ht="36.75" customHeight="1" x14ac:dyDescent="0.25">
      <c r="A2" s="4" t="s">
        <v>34</v>
      </c>
      <c r="B2" s="5" t="s">
        <v>7</v>
      </c>
      <c r="C2" s="6" t="s">
        <v>0</v>
      </c>
      <c r="D2" s="6" t="s">
        <v>19</v>
      </c>
      <c r="E2" s="6" t="s">
        <v>1</v>
      </c>
      <c r="F2" s="7" t="s">
        <v>8</v>
      </c>
      <c r="G2" s="5" t="s">
        <v>7</v>
      </c>
      <c r="H2" s="6" t="s">
        <v>0</v>
      </c>
      <c r="I2" s="6" t="s">
        <v>19</v>
      </c>
      <c r="J2" s="6" t="s">
        <v>1</v>
      </c>
      <c r="K2" s="7" t="s">
        <v>8</v>
      </c>
      <c r="L2" s="5" t="s">
        <v>7</v>
      </c>
      <c r="M2" s="6" t="s">
        <v>0</v>
      </c>
      <c r="N2" s="6" t="s">
        <v>19</v>
      </c>
      <c r="O2" s="6" t="s">
        <v>1</v>
      </c>
      <c r="P2" s="7" t="s">
        <v>8</v>
      </c>
      <c r="Q2" s="5" t="s">
        <v>7</v>
      </c>
      <c r="R2" s="6" t="s">
        <v>0</v>
      </c>
      <c r="S2" s="6" t="s">
        <v>19</v>
      </c>
      <c r="T2" s="6" t="s">
        <v>1</v>
      </c>
      <c r="U2" s="7" t="s">
        <v>8</v>
      </c>
      <c r="V2" s="5" t="s">
        <v>7</v>
      </c>
      <c r="W2" s="6" t="s">
        <v>0</v>
      </c>
      <c r="X2" s="6" t="s">
        <v>19</v>
      </c>
      <c r="Y2" s="6" t="s">
        <v>1</v>
      </c>
      <c r="Z2" s="7" t="s">
        <v>8</v>
      </c>
    </row>
    <row r="3" spans="1:26" x14ac:dyDescent="0.25">
      <c r="A3" s="51" t="s">
        <v>13</v>
      </c>
      <c r="B3" s="8">
        <v>1.3333333333333333</v>
      </c>
      <c r="C3" s="9">
        <v>1</v>
      </c>
      <c r="D3" s="9">
        <v>0</v>
      </c>
      <c r="E3" s="12">
        <f>$I$19*B3*$F$3</f>
        <v>0</v>
      </c>
      <c r="F3" s="36"/>
      <c r="G3" s="8">
        <v>1</v>
      </c>
      <c r="H3" s="9">
        <v>1</v>
      </c>
      <c r="I3" s="12">
        <v>0</v>
      </c>
      <c r="J3" s="12">
        <f>$I$19*G3*$K$3</f>
        <v>0</v>
      </c>
      <c r="K3" s="23"/>
      <c r="L3" s="8">
        <v>1</v>
      </c>
      <c r="M3" s="9">
        <v>1</v>
      </c>
      <c r="N3" s="9">
        <v>0</v>
      </c>
      <c r="O3" s="12">
        <f>$I$19*L3*$P3</f>
        <v>0</v>
      </c>
      <c r="P3" s="23"/>
      <c r="Q3" s="8">
        <v>1</v>
      </c>
      <c r="R3" s="9">
        <v>1</v>
      </c>
      <c r="S3" s="9">
        <f>$U$3*$I$19</f>
        <v>0</v>
      </c>
      <c r="T3" s="12">
        <f>$I$19*Q3*$U3</f>
        <v>0</v>
      </c>
      <c r="U3" s="23"/>
      <c r="V3" s="8">
        <v>0</v>
      </c>
      <c r="W3" s="9">
        <v>1</v>
      </c>
      <c r="X3" s="9">
        <f>$Z3*$I$19</f>
        <v>0</v>
      </c>
      <c r="Y3" s="12">
        <f>$I$19*V3*$Z$3</f>
        <v>0</v>
      </c>
      <c r="Z3" s="23"/>
    </row>
    <row r="4" spans="1:26" x14ac:dyDescent="0.25">
      <c r="A4" s="51"/>
      <c r="B4" s="8">
        <v>1.3333333333333333</v>
      </c>
      <c r="C4" s="9">
        <v>2</v>
      </c>
      <c r="D4" s="9">
        <v>0</v>
      </c>
      <c r="E4" s="12">
        <f>$I$19*B4*$F$3</f>
        <v>0</v>
      </c>
      <c r="F4" s="36"/>
      <c r="G4" s="8">
        <v>1</v>
      </c>
      <c r="H4" s="9">
        <v>2</v>
      </c>
      <c r="I4" s="12">
        <v>0</v>
      </c>
      <c r="J4" s="12">
        <f t="shared" ref="J4:J14" si="0">$I$19*G4*$K4</f>
        <v>0</v>
      </c>
      <c r="K4" s="23"/>
      <c r="L4" s="8">
        <v>1</v>
      </c>
      <c r="M4" s="9">
        <v>2</v>
      </c>
      <c r="N4" s="9">
        <v>0</v>
      </c>
      <c r="O4" s="12">
        <f t="shared" ref="O4:O14" si="1">$I$19*L4*$P4</f>
        <v>0</v>
      </c>
      <c r="P4" s="23"/>
      <c r="Q4" s="8">
        <v>1</v>
      </c>
      <c r="R4" s="9">
        <v>2</v>
      </c>
      <c r="S4" s="9">
        <f>$U4*$I$19</f>
        <v>0</v>
      </c>
      <c r="T4" s="12">
        <f t="shared" ref="T4:T14" si="2">$I$19*Q4*$U4</f>
        <v>0</v>
      </c>
      <c r="U4" s="23"/>
      <c r="V4" s="8">
        <v>0</v>
      </c>
      <c r="W4" s="9">
        <v>2</v>
      </c>
      <c r="X4" s="9">
        <f t="shared" ref="X4:X10" si="3">$Z4*$I$19</f>
        <v>0</v>
      </c>
      <c r="Y4" s="12">
        <f>$I$19*V4*$Z$4</f>
        <v>0</v>
      </c>
      <c r="Z4" s="23"/>
    </row>
    <row r="5" spans="1:26" x14ac:dyDescent="0.25">
      <c r="A5" s="51"/>
      <c r="B5" s="8">
        <v>1.6666666666666667</v>
      </c>
      <c r="C5" s="9">
        <v>3</v>
      </c>
      <c r="D5" s="9">
        <v>0</v>
      </c>
      <c r="E5" s="12">
        <f>$I$19*B5*$F$3</f>
        <v>0</v>
      </c>
      <c r="F5" s="36"/>
      <c r="G5" s="8">
        <v>1</v>
      </c>
      <c r="H5" s="9">
        <v>3</v>
      </c>
      <c r="I5" s="12">
        <v>0</v>
      </c>
      <c r="J5" s="12">
        <f t="shared" si="0"/>
        <v>0</v>
      </c>
      <c r="K5" s="23"/>
      <c r="L5" s="8">
        <v>1</v>
      </c>
      <c r="M5" s="9">
        <v>3</v>
      </c>
      <c r="N5" s="9">
        <v>0</v>
      </c>
      <c r="O5" s="12">
        <f t="shared" si="1"/>
        <v>0</v>
      </c>
      <c r="P5" s="23"/>
      <c r="Q5" s="8">
        <v>1</v>
      </c>
      <c r="R5" s="9">
        <v>3</v>
      </c>
      <c r="S5" s="9">
        <f t="shared" ref="S5:S14" si="4">$U5*$I$19</f>
        <v>0</v>
      </c>
      <c r="T5" s="12">
        <f t="shared" si="2"/>
        <v>0</v>
      </c>
      <c r="U5" s="23"/>
      <c r="V5" s="8">
        <v>0</v>
      </c>
      <c r="W5" s="9">
        <v>3</v>
      </c>
      <c r="X5" s="9">
        <f t="shared" si="3"/>
        <v>0</v>
      </c>
      <c r="Y5" s="12">
        <f>$I$19*V5*$Z$5</f>
        <v>0</v>
      </c>
      <c r="Z5" s="23"/>
    </row>
    <row r="6" spans="1:26" x14ac:dyDescent="0.25">
      <c r="A6" s="51"/>
      <c r="B6" s="8">
        <v>1.6666666666666667</v>
      </c>
      <c r="C6" s="9">
        <v>4</v>
      </c>
      <c r="D6" s="9">
        <v>0</v>
      </c>
      <c r="E6" s="12">
        <f>$I$19*B6*$F$3</f>
        <v>0</v>
      </c>
      <c r="F6" s="36"/>
      <c r="G6" s="8">
        <v>1</v>
      </c>
      <c r="H6" s="9">
        <v>4</v>
      </c>
      <c r="I6" s="12">
        <v>0</v>
      </c>
      <c r="J6" s="12">
        <f t="shared" si="0"/>
        <v>0</v>
      </c>
      <c r="K6" s="23"/>
      <c r="L6" s="8">
        <v>1</v>
      </c>
      <c r="M6" s="9">
        <v>4</v>
      </c>
      <c r="N6" s="9">
        <v>0</v>
      </c>
      <c r="O6" s="12">
        <f t="shared" si="1"/>
        <v>0</v>
      </c>
      <c r="P6" s="23"/>
      <c r="Q6" s="8">
        <v>1</v>
      </c>
      <c r="R6" s="9">
        <v>4</v>
      </c>
      <c r="S6" s="9">
        <f t="shared" si="4"/>
        <v>0</v>
      </c>
      <c r="T6" s="12">
        <f t="shared" si="2"/>
        <v>0</v>
      </c>
      <c r="U6" s="23"/>
      <c r="V6" s="8">
        <v>0</v>
      </c>
      <c r="W6" s="9">
        <v>4</v>
      </c>
      <c r="X6" s="9">
        <f t="shared" si="3"/>
        <v>0</v>
      </c>
      <c r="Y6" s="12">
        <f>$I$19*V6*$Z$6</f>
        <v>0</v>
      </c>
      <c r="Z6" s="23"/>
    </row>
    <row r="7" spans="1:26" x14ac:dyDescent="0.25">
      <c r="A7" s="51"/>
      <c r="B7" s="8">
        <v>1.6666666666666667</v>
      </c>
      <c r="C7" s="9">
        <v>5</v>
      </c>
      <c r="D7" s="9">
        <v>0</v>
      </c>
      <c r="E7" s="12">
        <f>$I$19*B7*$F$7</f>
        <v>0</v>
      </c>
      <c r="F7" s="36"/>
      <c r="G7" s="8">
        <v>1</v>
      </c>
      <c r="H7" s="9">
        <v>5</v>
      </c>
      <c r="I7" s="12">
        <v>0</v>
      </c>
      <c r="J7" s="12">
        <f t="shared" si="0"/>
        <v>0</v>
      </c>
      <c r="K7" s="23"/>
      <c r="L7" s="8">
        <v>1</v>
      </c>
      <c r="M7" s="9">
        <v>5</v>
      </c>
      <c r="N7" s="9">
        <v>0</v>
      </c>
      <c r="O7" s="12">
        <f t="shared" si="1"/>
        <v>0</v>
      </c>
      <c r="P7" s="23"/>
      <c r="Q7" s="8">
        <v>1</v>
      </c>
      <c r="R7" s="9">
        <v>5</v>
      </c>
      <c r="S7" s="9">
        <f t="shared" si="4"/>
        <v>0</v>
      </c>
      <c r="T7" s="12">
        <f t="shared" si="2"/>
        <v>0</v>
      </c>
      <c r="U7" s="23"/>
      <c r="V7" s="8">
        <v>0</v>
      </c>
      <c r="W7" s="9">
        <v>5</v>
      </c>
      <c r="X7" s="9">
        <f t="shared" si="3"/>
        <v>0</v>
      </c>
      <c r="Y7" s="12">
        <f>$I$19*V7*$Z$7</f>
        <v>0</v>
      </c>
      <c r="Z7" s="23"/>
    </row>
    <row r="8" spans="1:26" x14ac:dyDescent="0.25">
      <c r="A8" s="51"/>
      <c r="B8" s="8">
        <v>1.6666666666666667</v>
      </c>
      <c r="C8" s="9">
        <v>6</v>
      </c>
      <c r="D8" s="9">
        <v>0</v>
      </c>
      <c r="E8" s="12">
        <f>$I$19*B8*$F$7</f>
        <v>0</v>
      </c>
      <c r="F8" s="36"/>
      <c r="G8" s="8">
        <v>1</v>
      </c>
      <c r="H8" s="9">
        <v>6</v>
      </c>
      <c r="I8" s="12">
        <v>0</v>
      </c>
      <c r="J8" s="12">
        <f t="shared" si="0"/>
        <v>0</v>
      </c>
      <c r="K8" s="23"/>
      <c r="L8" s="8">
        <v>1</v>
      </c>
      <c r="M8" s="9">
        <v>6</v>
      </c>
      <c r="N8" s="9">
        <v>0</v>
      </c>
      <c r="O8" s="12">
        <f t="shared" si="1"/>
        <v>0</v>
      </c>
      <c r="P8" s="23"/>
      <c r="Q8" s="8">
        <v>1</v>
      </c>
      <c r="R8" s="9">
        <v>6</v>
      </c>
      <c r="S8" s="9">
        <f t="shared" si="4"/>
        <v>0</v>
      </c>
      <c r="T8" s="12">
        <f t="shared" si="2"/>
        <v>0</v>
      </c>
      <c r="U8" s="23"/>
      <c r="V8" s="8">
        <v>0</v>
      </c>
      <c r="W8" s="9">
        <v>6</v>
      </c>
      <c r="X8" s="9">
        <f t="shared" si="3"/>
        <v>0</v>
      </c>
      <c r="Y8" s="12">
        <f>$I$19*V8*$Z$8</f>
        <v>0</v>
      </c>
      <c r="Z8" s="23"/>
    </row>
    <row r="9" spans="1:26" x14ac:dyDescent="0.25">
      <c r="A9" s="51"/>
      <c r="B9" s="8">
        <v>1.6666666666666667</v>
      </c>
      <c r="C9" s="9">
        <v>7</v>
      </c>
      <c r="D9" s="9">
        <v>0</v>
      </c>
      <c r="E9" s="12">
        <f>$I$19*B9*$F$7</f>
        <v>0</v>
      </c>
      <c r="F9" s="36"/>
      <c r="G9" s="8">
        <v>1</v>
      </c>
      <c r="H9" s="9">
        <v>7</v>
      </c>
      <c r="I9" s="12">
        <v>0</v>
      </c>
      <c r="J9" s="12">
        <f t="shared" si="0"/>
        <v>0</v>
      </c>
      <c r="K9" s="23"/>
      <c r="L9" s="8">
        <v>1</v>
      </c>
      <c r="M9" s="9">
        <v>7</v>
      </c>
      <c r="N9" s="9">
        <v>0</v>
      </c>
      <c r="O9" s="12">
        <f t="shared" si="1"/>
        <v>0</v>
      </c>
      <c r="P9" s="23"/>
      <c r="Q9" s="8">
        <v>1</v>
      </c>
      <c r="R9" s="9">
        <v>7</v>
      </c>
      <c r="S9" s="9">
        <f t="shared" si="4"/>
        <v>0</v>
      </c>
      <c r="T9" s="12">
        <f t="shared" si="2"/>
        <v>0</v>
      </c>
      <c r="U9" s="23"/>
      <c r="V9" s="8">
        <v>0</v>
      </c>
      <c r="W9" s="9">
        <v>7</v>
      </c>
      <c r="X9" s="9">
        <f t="shared" si="3"/>
        <v>0</v>
      </c>
      <c r="Y9" s="12">
        <f>$I$19*V9*$Z$9</f>
        <v>0</v>
      </c>
      <c r="Z9" s="23"/>
    </row>
    <row r="10" spans="1:26" x14ac:dyDescent="0.25">
      <c r="A10" s="51"/>
      <c r="B10" s="8">
        <v>1.6666666666666667</v>
      </c>
      <c r="C10" s="9">
        <v>8</v>
      </c>
      <c r="D10" s="9">
        <v>0</v>
      </c>
      <c r="E10" s="12">
        <f>$I$19*B10*$F$7</f>
        <v>0</v>
      </c>
      <c r="F10" s="36"/>
      <c r="G10" s="8">
        <v>1</v>
      </c>
      <c r="H10" s="9">
        <v>8</v>
      </c>
      <c r="I10" s="12">
        <v>0</v>
      </c>
      <c r="J10" s="12">
        <f t="shared" si="0"/>
        <v>0</v>
      </c>
      <c r="K10" s="23"/>
      <c r="L10" s="8">
        <v>1</v>
      </c>
      <c r="M10" s="9">
        <v>8</v>
      </c>
      <c r="N10" s="9">
        <v>0</v>
      </c>
      <c r="O10" s="12">
        <f t="shared" si="1"/>
        <v>0</v>
      </c>
      <c r="P10" s="23"/>
      <c r="Q10" s="8">
        <v>1</v>
      </c>
      <c r="R10" s="9">
        <v>8</v>
      </c>
      <c r="S10" s="9">
        <f t="shared" si="4"/>
        <v>0</v>
      </c>
      <c r="T10" s="12">
        <f t="shared" si="2"/>
        <v>0</v>
      </c>
      <c r="U10" s="23"/>
      <c r="V10" s="8">
        <v>0</v>
      </c>
      <c r="W10" s="9">
        <v>8</v>
      </c>
      <c r="X10" s="9">
        <f t="shared" si="3"/>
        <v>0</v>
      </c>
      <c r="Y10" s="12">
        <f>$I$19*V10*$Z$10</f>
        <v>0</v>
      </c>
      <c r="Z10" s="23"/>
    </row>
    <row r="11" spans="1:26" x14ac:dyDescent="0.25">
      <c r="A11" s="49" t="s">
        <v>20</v>
      </c>
      <c r="B11" s="8">
        <v>2.6666666666666701</v>
      </c>
      <c r="C11" s="9">
        <v>9</v>
      </c>
      <c r="D11" s="9">
        <f>$F$11*$I$19</f>
        <v>0</v>
      </c>
      <c r="E11" s="12">
        <f>$I$19*B11*$F$11</f>
        <v>0</v>
      </c>
      <c r="F11" s="36"/>
      <c r="G11" s="8">
        <v>0.33333333333333331</v>
      </c>
      <c r="H11" s="9">
        <v>9</v>
      </c>
      <c r="I11" s="12">
        <f>$G11*$K11*$I26</f>
        <v>0</v>
      </c>
      <c r="J11" s="12">
        <f t="shared" si="0"/>
        <v>0</v>
      </c>
      <c r="K11" s="23"/>
      <c r="L11" s="8">
        <v>1</v>
      </c>
      <c r="M11" s="9">
        <v>9</v>
      </c>
      <c r="N11" s="9">
        <f>P$11*$I$19</f>
        <v>0</v>
      </c>
      <c r="O11" s="12">
        <f t="shared" si="1"/>
        <v>0</v>
      </c>
      <c r="P11" s="23"/>
      <c r="Q11" s="8">
        <v>0.33333333333333331</v>
      </c>
      <c r="R11" s="9">
        <v>9</v>
      </c>
      <c r="S11" s="9">
        <f t="shared" si="4"/>
        <v>0</v>
      </c>
      <c r="T11" s="12">
        <f t="shared" si="2"/>
        <v>0</v>
      </c>
      <c r="U11" s="23"/>
      <c r="V11" s="8">
        <v>0.33333333333333331</v>
      </c>
      <c r="W11" s="9">
        <v>9</v>
      </c>
      <c r="X11" s="9">
        <f>Z11*I19</f>
        <v>0</v>
      </c>
      <c r="Y11" s="12">
        <f>$I$19*V11*$Z$11</f>
        <v>0</v>
      </c>
      <c r="Z11" s="23"/>
    </row>
    <row r="12" spans="1:26" x14ac:dyDescent="0.25">
      <c r="A12" s="49"/>
      <c r="B12" s="8">
        <v>2.6666666666666701</v>
      </c>
      <c r="C12" s="9">
        <v>10</v>
      </c>
      <c r="D12" s="9">
        <f>$F$11*$I$19</f>
        <v>0</v>
      </c>
      <c r="E12" s="12">
        <f>$I$19*B12*$F$11</f>
        <v>0</v>
      </c>
      <c r="F12" s="36"/>
      <c r="G12" s="8">
        <v>0.33333333333333331</v>
      </c>
      <c r="H12" s="9">
        <v>10</v>
      </c>
      <c r="I12" s="12">
        <f t="shared" ref="I12:I14" si="5">$G12*$K12*$I27</f>
        <v>0</v>
      </c>
      <c r="J12" s="12">
        <f t="shared" si="0"/>
        <v>0</v>
      </c>
      <c r="K12" s="23"/>
      <c r="L12" s="8">
        <v>1</v>
      </c>
      <c r="M12" s="9">
        <v>10</v>
      </c>
      <c r="N12" s="9">
        <f>P$12*$I$19</f>
        <v>0</v>
      </c>
      <c r="O12" s="12">
        <f t="shared" si="1"/>
        <v>0</v>
      </c>
      <c r="P12" s="23"/>
      <c r="Q12" s="8">
        <v>0.33333333333333331</v>
      </c>
      <c r="R12" s="9">
        <v>10</v>
      </c>
      <c r="S12" s="9">
        <f t="shared" si="4"/>
        <v>0</v>
      </c>
      <c r="T12" s="12">
        <f t="shared" si="2"/>
        <v>0</v>
      </c>
      <c r="U12" s="23"/>
      <c r="V12" s="8">
        <v>0.33333333333333331</v>
      </c>
      <c r="W12" s="9">
        <v>10</v>
      </c>
      <c r="X12" s="9">
        <f>Z12*I19</f>
        <v>0</v>
      </c>
      <c r="Y12" s="12">
        <f>$I$19*V12*$Z$12</f>
        <v>0</v>
      </c>
      <c r="Z12" s="23"/>
    </row>
    <row r="13" spans="1:26" x14ac:dyDescent="0.25">
      <c r="A13" s="49"/>
      <c r="B13" s="8">
        <v>2.6666666666666701</v>
      </c>
      <c r="C13" s="9">
        <v>11</v>
      </c>
      <c r="D13" s="9">
        <f>$F$11*$I$19</f>
        <v>0</v>
      </c>
      <c r="E13" s="12">
        <f>$I$19*B13*$F$11</f>
        <v>0</v>
      </c>
      <c r="F13" s="36"/>
      <c r="G13" s="8">
        <v>0.66666666666666996</v>
      </c>
      <c r="H13" s="9">
        <v>11</v>
      </c>
      <c r="I13" s="12">
        <f t="shared" si="5"/>
        <v>0</v>
      </c>
      <c r="J13" s="12">
        <f t="shared" si="0"/>
        <v>0</v>
      </c>
      <c r="K13" s="23"/>
      <c r="L13" s="8">
        <v>1</v>
      </c>
      <c r="M13" s="9">
        <v>11</v>
      </c>
      <c r="N13" s="9">
        <f>P$13*$I$19</f>
        <v>0</v>
      </c>
      <c r="O13" s="12">
        <f t="shared" si="1"/>
        <v>0</v>
      </c>
      <c r="P13" s="23"/>
      <c r="Q13" s="8">
        <v>0.66666666666666996</v>
      </c>
      <c r="R13" s="9">
        <v>11</v>
      </c>
      <c r="S13" s="9">
        <f t="shared" si="4"/>
        <v>0</v>
      </c>
      <c r="T13" s="12">
        <f t="shared" si="2"/>
        <v>0</v>
      </c>
      <c r="U13" s="23"/>
      <c r="V13" s="8">
        <v>0.66666666666666996</v>
      </c>
      <c r="W13" s="9">
        <v>11</v>
      </c>
      <c r="X13" s="9">
        <f>Z13*I19</f>
        <v>0</v>
      </c>
      <c r="Y13" s="12">
        <f>$I$19*V13*$Z$13</f>
        <v>0</v>
      </c>
      <c r="Z13" s="23"/>
    </row>
    <row r="14" spans="1:26" x14ac:dyDescent="0.25">
      <c r="A14" s="49"/>
      <c r="B14" s="8">
        <v>2.6666666666666701</v>
      </c>
      <c r="C14" s="9">
        <v>12</v>
      </c>
      <c r="D14" s="9">
        <f>$F$11*$I$19</f>
        <v>0</v>
      </c>
      <c r="E14" s="12">
        <f>$I$19*B14*$F$11</f>
        <v>0</v>
      </c>
      <c r="F14" s="36"/>
      <c r="G14" s="8">
        <v>0.66666666666666996</v>
      </c>
      <c r="H14" s="9">
        <v>12</v>
      </c>
      <c r="I14" s="12">
        <f t="shared" si="5"/>
        <v>0</v>
      </c>
      <c r="J14" s="12">
        <f t="shared" si="0"/>
        <v>0</v>
      </c>
      <c r="K14" s="23"/>
      <c r="L14" s="8">
        <v>1</v>
      </c>
      <c r="M14" s="9">
        <v>12</v>
      </c>
      <c r="N14" s="9">
        <f>P$14*$I$19</f>
        <v>0</v>
      </c>
      <c r="O14" s="12">
        <f t="shared" si="1"/>
        <v>0</v>
      </c>
      <c r="P14" s="23"/>
      <c r="Q14" s="8">
        <v>0.66666666666666996</v>
      </c>
      <c r="R14" s="9">
        <v>12</v>
      </c>
      <c r="S14" s="9">
        <f t="shared" si="4"/>
        <v>0</v>
      </c>
      <c r="T14" s="12">
        <f t="shared" si="2"/>
        <v>0</v>
      </c>
      <c r="U14" s="23"/>
      <c r="V14" s="8">
        <v>0.66666666666666996</v>
      </c>
      <c r="W14" s="9">
        <v>12</v>
      </c>
      <c r="X14" s="9">
        <f>Z14*I19</f>
        <v>0</v>
      </c>
      <c r="Y14" s="12">
        <f>$I$19*V14*$Z$14</f>
        <v>0</v>
      </c>
      <c r="Z14" s="23"/>
    </row>
    <row r="15" spans="1:26" ht="16.5" x14ac:dyDescent="0.25">
      <c r="A15" s="49"/>
      <c r="B15" s="60" t="s">
        <v>2</v>
      </c>
      <c r="C15" s="61"/>
      <c r="D15" s="24">
        <f>SUM(D3:D14)</f>
        <v>0</v>
      </c>
      <c r="E15" s="58">
        <f>SUM(E3:E14)</f>
        <v>0</v>
      </c>
      <c r="F15" s="59"/>
      <c r="G15" s="60" t="s">
        <v>2</v>
      </c>
      <c r="H15" s="61"/>
      <c r="I15" s="24">
        <f>SUM(I3:I14)</f>
        <v>0</v>
      </c>
      <c r="J15" s="58">
        <f>SUM(J3:J14)</f>
        <v>0</v>
      </c>
      <c r="K15" s="59"/>
      <c r="L15" s="60" t="s">
        <v>2</v>
      </c>
      <c r="M15" s="61"/>
      <c r="N15" s="24">
        <f>SUM(N3:N14)</f>
        <v>0</v>
      </c>
      <c r="O15" s="58">
        <f>SUM(O3:O14)</f>
        <v>0</v>
      </c>
      <c r="P15" s="59"/>
      <c r="Q15" s="60" t="s">
        <v>2</v>
      </c>
      <c r="R15" s="61"/>
      <c r="S15" s="24">
        <f>SUM(S3:S14)</f>
        <v>0</v>
      </c>
      <c r="T15" s="58">
        <f>SUM(T3:T14)</f>
        <v>0</v>
      </c>
      <c r="U15" s="59"/>
      <c r="V15" s="60" t="s">
        <v>2</v>
      </c>
      <c r="W15" s="61"/>
      <c r="X15" s="24">
        <f>SUM(X3:X14)</f>
        <v>0</v>
      </c>
      <c r="Y15" s="58">
        <f>SUM(Y3:Y14)</f>
        <v>0</v>
      </c>
      <c r="Z15" s="59"/>
    </row>
    <row r="16" spans="1:26" ht="85.5" customHeight="1" thickBot="1" x14ac:dyDescent="0.3">
      <c r="A16" s="20" t="s">
        <v>18</v>
      </c>
      <c r="B16" s="52" t="s">
        <v>21</v>
      </c>
      <c r="C16" s="53"/>
      <c r="D16" s="53"/>
      <c r="E16" s="53"/>
      <c r="F16" s="54"/>
      <c r="G16" s="52" t="s">
        <v>38</v>
      </c>
      <c r="H16" s="53"/>
      <c r="I16" s="53"/>
      <c r="J16" s="53"/>
      <c r="K16" s="54"/>
      <c r="L16" s="52" t="s">
        <v>37</v>
      </c>
      <c r="M16" s="53"/>
      <c r="N16" s="53"/>
      <c r="O16" s="53"/>
      <c r="P16" s="54"/>
      <c r="Q16" s="52" t="s">
        <v>36</v>
      </c>
      <c r="R16" s="53"/>
      <c r="S16" s="53"/>
      <c r="T16" s="53"/>
      <c r="U16" s="54"/>
      <c r="V16" s="55"/>
      <c r="W16" s="56"/>
      <c r="X16" s="56"/>
      <c r="Y16" s="56"/>
      <c r="Z16" s="57"/>
    </row>
    <row r="19" spans="4:11" ht="18.75" x14ac:dyDescent="0.25">
      <c r="D19" s="47" t="s">
        <v>22</v>
      </c>
      <c r="E19" s="19">
        <v>0</v>
      </c>
      <c r="H19" s="25" t="s">
        <v>16</v>
      </c>
      <c r="I19" s="21">
        <v>133</v>
      </c>
      <c r="K19" s="18" t="s">
        <v>17</v>
      </c>
    </row>
    <row r="20" spans="4:11" ht="16.5" customHeight="1" x14ac:dyDescent="0.25">
      <c r="D20" s="48"/>
      <c r="E20" s="19">
        <v>1</v>
      </c>
    </row>
    <row r="21" spans="4:11" x14ac:dyDescent="0.25">
      <c r="D21" s="48"/>
      <c r="E21" s="19">
        <v>0.5</v>
      </c>
    </row>
  </sheetData>
  <sheetProtection algorithmName="SHA-512" hashValue="2JHbcY5jsdU1c2562L0He7FEo8qIhjlGgNTksXoopAHq51RofMEYXog+6EJrnQFyFO7AXKea8BxSpE9ZReVKVw==" saltValue="kMNheqA7NU/c1KhmeZE/Ow==" spinCount="100000" sheet="1" objects="1" scenarios="1"/>
  <mergeCells count="26">
    <mergeCell ref="D19:D21"/>
    <mergeCell ref="B1:F1"/>
    <mergeCell ref="G1:K1"/>
    <mergeCell ref="L1:P1"/>
    <mergeCell ref="Q1:U1"/>
    <mergeCell ref="B16:F16"/>
    <mergeCell ref="G16:K16"/>
    <mergeCell ref="L16:P16"/>
    <mergeCell ref="Q16:U16"/>
    <mergeCell ref="V1:Z1"/>
    <mergeCell ref="F7:F10"/>
    <mergeCell ref="A11:A15"/>
    <mergeCell ref="F11:F14"/>
    <mergeCell ref="B15:C15"/>
    <mergeCell ref="E15:F15"/>
    <mergeCell ref="A3:A10"/>
    <mergeCell ref="F3:F6"/>
    <mergeCell ref="Y15:Z15"/>
    <mergeCell ref="G15:H15"/>
    <mergeCell ref="V16:Z16"/>
    <mergeCell ref="J15:K15"/>
    <mergeCell ref="L15:M15"/>
    <mergeCell ref="O15:P15"/>
    <mergeCell ref="Q15:R15"/>
    <mergeCell ref="T15:U15"/>
    <mergeCell ref="V15:W15"/>
  </mergeCells>
  <phoneticPr fontId="1" type="noConversion"/>
  <dataValidations count="2">
    <dataValidation type="list" allowBlank="1" showInputMessage="1" showErrorMessage="1" sqref="P3:P14 K3:K14 Z3:Z14 U3:U14">
      <formula1>$E$19:$E$21</formula1>
    </dataValidation>
    <dataValidation type="list" allowBlank="1" showInputMessage="1" showErrorMessage="1" sqref="F3:F14">
      <formula1>$E$19:$E$20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說明頁</vt:lpstr>
      <vt:lpstr>月薪制加班費計算</vt:lpstr>
      <vt:lpstr>部分工時制加班費計算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2016-12-23T09:38:33Z</dcterms:modified>
</cp:coreProperties>
</file>